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11b0e11f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day Review" sheetId="1" r:id="R5e196098f64542e0"/>
    <x:sheet xmlns:r="http://schemas.openxmlformats.org/officeDocument/2006/relationships" name="Closed Cohort" sheetId="2" r:id="R0d7982c2d4514229"/>
    <x:sheet xmlns:r="http://schemas.openxmlformats.org/officeDocument/2006/relationships" name="Definitions" sheetId="3" r:id="R796117948fe346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&quot;$&quot;#,##0"/>
    <x:numFmt numFmtId="202" formatCode="0.0%"/>
    <x:numFmt numFmtId="203" formatCode="0.0"/>
    <x:numFmt numFmtId="204" formatCode="+0.0%;-0.0%;0.0%"/>
    <x:numFmt numFmtId="205" formatCode="yyyy-mm-dd"/>
    <x:numFmt numFmtId="206" formatCode="0"/>
  </x:numFmts>
  <x:fonts count="12">
    <x:font>
      <x:sz val="11"/>
      <x:name val="Carlito"/>
    </x:font>
    <x:font>
      <x:b/>
      <x:sz val="20"/>
      <x:color rgb="FFFFFFFF"/>
      <x:name val="Carlito"/>
    </x:font>
    <x:font>
      <x:sz val="10"/>
      <x:color rgb="FFBEEBF1"/>
      <x:name val="Carlito"/>
    </x:font>
    <x:font>
      <x:b/>
      <x:sz val="11"/>
      <x:color rgb="FFFFFFFF"/>
      <x:name val="Carlito"/>
    </x:font>
    <x:font>
      <x:b/>
      <x:sz val="11"/>
      <x:color rgb="FF102844"/>
      <x:name val="Carlito"/>
    </x:font>
    <x:font>
      <x:b/>
      <x:sz val="11"/>
      <x:color rgb="FF07111B"/>
      <x:name val="Carlito"/>
    </x:font>
    <x:font>
      <x:b/>
      <x:sz val="9"/>
      <x:color rgb="FFFFFFFF"/>
      <x:name val="Carlito"/>
    </x:font>
    <x:font>
      <x:i/>
      <x:sz val="9"/>
      <x:color rgb="FF526477"/>
      <x:name val="Carlito"/>
    </x:font>
    <x:font>
      <x:b/>
      <x:sz val="9"/>
      <x:color rgb="FF102844"/>
      <x:name val="Carlito"/>
    </x:font>
    <x:font>
      <x:b/>
      <x:sz val="14"/>
      <x:color rgb="FF102844"/>
      <x:name val="Carlito"/>
    </x:font>
    <x:font>
      <x:i/>
      <x:sz val="11"/>
      <x:color rgb="FF102844"/>
      <x:name val="Carlito"/>
    </x:font>
    <x:font>
      <x:sz val="11"/>
      <x:color rgb="FF52647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11B"/>
      </x:patternFill>
    </x:fill>
    <x:fill>
      <x:patternFill patternType="solid">
        <x:fgColor rgb="FF102844"/>
      </x:patternFill>
    </x:fill>
    <x:fill>
      <x:patternFill patternType="solid">
        <x:fgColor rgb="FFF4F6F8"/>
      </x:patternFill>
    </x:fill>
    <x:fill>
      <x:patternFill patternType="solid">
        <x:fgColor rgb="FFFFF4CC"/>
      </x:patternFill>
    </x:fill>
    <x:fill>
      <x:patternFill patternType="solid">
        <x:fgColor rgb="FFE6FAFC"/>
      </x:patternFill>
    </x:fill>
  </x:fills>
  <x:borders count="20">
    <x:border/>
    <x:border>
      <x:left style="thin">
        <x:color rgb="FFD7E0E8"/>
      </x:left>
      <x:right style="thin">
        <x:color rgb="FFD7E0E8"/>
      </x:right>
      <x:top style="thin">
        <x:color rgb="FFD7E0E8"/>
      </x:top>
    </x:border>
    <x:border>
      <x:left style="thin">
        <x:color rgb="FFD7E0E8"/>
      </x:left>
      <x:right style="thin">
        <x:color rgb="FFD7E0E8"/>
      </x:right>
    </x:border>
    <x:border>
      <x:left style="thin">
        <x:color rgb="FFD7E0E8"/>
      </x:left>
      <x:right style="thin">
        <x:color rgb="FFD7E0E8"/>
      </x:right>
      <x:bottom style="thin">
        <x:color rgb="FFD7E0E8"/>
      </x:bottom>
    </x:border>
    <x:border>
      <x:left style="thin">
        <x:color rgb="FFE5C971"/>
      </x:left>
      <x:right style="thin">
        <x:color rgb="FFE5C971"/>
      </x:right>
      <x:top style="thin">
        <x:color rgb="FFE5C971"/>
      </x:top>
    </x:border>
    <x:border>
      <x:left style="thin">
        <x:color rgb="FFE5C971"/>
      </x:left>
      <x:right style="thin">
        <x:color rgb="FFE5C971"/>
      </x:right>
    </x:border>
    <x:border>
      <x:left style="thin">
        <x:color rgb="FFE5C971"/>
      </x:left>
      <x:right style="thin">
        <x:color rgb="FFE5C971"/>
      </x:right>
      <x:bottom style="thin">
        <x:color rgb="FFE5C971"/>
      </x:bottom>
    </x:border>
    <x:border>
      <x:left style="thin">
        <x:color rgb="FF00BCD4"/>
      </x:left>
      <x:right style="thin">
        <x:color rgb="FF00BCD4"/>
      </x:right>
      <x:top style="thin">
        <x:color rgb="FF00BCD4"/>
      </x:top>
    </x:border>
    <x:border>
      <x:left style="thin">
        <x:color rgb="FF00BCD4"/>
      </x:left>
      <x:right style="thin">
        <x:color rgb="FF00BCD4"/>
      </x:right>
    </x:border>
    <x:border>
      <x:left style="thin">
        <x:color rgb="FF00BCD4"/>
      </x:left>
      <x:right style="thin">
        <x:color rgb="FF00BCD4"/>
      </x:right>
      <x:bottom style="thin">
        <x:color rgb="FF00BCD4"/>
      </x:bottom>
    </x:border>
    <x:border>
      <x:left style="thin">
        <x:color rgb="FF00BCD4"/>
      </x:left>
      <x:top style="thin">
        <x:color rgb="FF00BCD4"/>
      </x:top>
      <x:bottom style="thin">
        <x:color rgb="FF00BCD4"/>
      </x:bottom>
    </x:border>
    <x:border>
      <x:top style="thin">
        <x:color rgb="FF00BCD4"/>
      </x:top>
      <x:bottom style="thin">
        <x:color rgb="FF00BCD4"/>
      </x:bottom>
    </x:border>
    <x:border>
      <x:right style="thin">
        <x:color rgb="FF00BCD4"/>
      </x:right>
      <x:top style="thin">
        <x:color rgb="FF00BCD4"/>
      </x:top>
      <x:bottom style="thin">
        <x:color rgb="FF00BCD4"/>
      </x:bottom>
    </x:border>
    <x:border>
      <x:right style="thin">
        <x:color rgb="FFD7E0E8"/>
      </x:right>
      <x:bottom style="thin">
        <x:color rgb="FFD7E0E8"/>
      </x:bottom>
    </x:border>
    <x:border>
      <x:left style="thin">
        <x:color rgb="FFD7E0E8"/>
      </x:left>
      <x:bottom style="thin">
        <x:color rgb="FFD7E0E8"/>
      </x:bottom>
    </x:border>
    <x:border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top style="thin">
        <x:color rgb="FFD7E0E8"/>
      </x:top>
      <x:bottom style="thin">
        <x:color rgb="FFD7E0E8"/>
      </x:bottom>
    </x:border>
    <x:border>
      <x:right style="thin">
        <x:color rgb="FFD7E0E8"/>
      </x:right>
      <x:top style="thin">
        <x:color rgb="FFD7E0E8"/>
      </x:top>
    </x:border>
    <x:border>
      <x:left style="thin">
        <x:color rgb="FFD7E0E8"/>
      </x:left>
      <x:top style="thin">
        <x:color rgb="FFD7E0E8"/>
      </x:top>
    </x:border>
  </x:borders>
  <x:cellStyleXfs count="1">
    <x:xf numFmtId="0" fontId="0" fillId="0" borderId="0"/>
  </x:cellStyleXfs>
  <x:cellXfs count="1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0" fontId="5" fillId="5" borderId="5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7" xfId="0" applyNumberFormat="1" applyFont="1" applyFill="1" applyBorder="1"/>
    <x:xf numFmtId="0" fontId="4" fillId="6" borderId="8" xfId="0" applyNumberFormat="1" applyFont="1" applyFill="1" applyBorder="1"/>
    <x:xf numFmtId="0" fontId="4" fillId="6" borderId="9" xfId="0" applyNumberFormat="1" applyFont="1" applyFill="1" applyBorder="1"/>
    <x:xf numFmtId="0" fontId="4" fillId="6" borderId="7" xfId="0" applyNumberFormat="1" applyFont="1" applyFill="1" applyBorder="1" applyAlignment="1">
      <x:alignment vertical="center"/>
    </x:xf>
    <x:xf numFmtId="0" fontId="4" fillId="6" borderId="8" xfId="0" applyNumberFormat="1" applyFont="1" applyFill="1" applyBorder="1" applyAlignment="1">
      <x:alignment vertical="center"/>
    </x:xf>
    <x:xf numFmtId="0" fontId="4" fillId="6" borderId="9" xfId="0" applyNumberFormat="1" applyFont="1" applyFill="1" applyBorder="1" applyAlignment="1">
      <x:alignment vertical="center"/>
    </x:xf>
    <x:xf numFmtId="201" fontId="4" fillId="6" borderId="7" xfId="0" applyNumberFormat="1" applyFont="1" applyFill="1" applyBorder="1" applyAlignment="1">
      <x:alignment vertical="center"/>
    </x:xf>
    <x:xf numFmtId="202" fontId="4" fillId="6" borderId="8" xfId="0" applyNumberFormat="1" applyFont="1" applyFill="1" applyBorder="1" applyAlignment="1">
      <x:alignment vertical="center"/>
    </x:xf>
    <x:xf numFmtId="203" fontId="4" fillId="6" borderId="9" xfId="0" applyNumberFormat="1" applyFont="1" applyFill="1" applyBorder="1" applyAlignment="1">
      <x:alignment vertical="center"/>
    </x:xf>
    <x:xf numFmtId="201" fontId="4" fillId="6" borderId="8" xfId="0" applyNumberFormat="1" applyFont="1" applyFill="1" applyBorder="1" applyAlignment="1">
      <x:alignment vertical="center"/>
    </x:xf>
    <x:xf numFmtId="203" fontId="4" fillId="6" borderId="8" xfId="0" applyNumberFormat="1" applyFont="1" applyFill="1" applyBorder="1" applyAlignment="1">
      <x:alignment vertical="center"/>
    </x:xf>
    <x:xf numFmtId="200" fontId="5" fillId="5" borderId="4" xfId="0" applyNumberFormat="1" applyFont="1" applyFill="1" applyBorder="1" applyAlignment="1">
      <x:alignment vertical="center"/>
    </x:xf>
    <x:xf numFmtId="201" fontId="5" fillId="5" borderId="5" xfId="0" applyNumberFormat="1" applyFont="1" applyFill="1" applyBorder="1" applyAlignment="1">
      <x:alignment vertical="center"/>
    </x:xf>
    <x:xf numFmtId="202" fontId="5" fillId="5" borderId="5" xfId="0" applyNumberFormat="1" applyFont="1" applyFill="1" applyBorder="1" applyAlignment="1">
      <x:alignment vertical="center"/>
    </x:xf>
    <x:xf numFmtId="203" fontId="5" fillId="5" borderId="6" xfId="0" applyNumberFormat="1" applyFont="1" applyFill="1" applyBorder="1" applyAlignment="1">
      <x:alignment vertical="center"/>
    </x:xf>
    <x:xf numFmtId="0" fontId="4" fillId="6" borderId="10" xfId="0" applyNumberFormat="1" applyFont="1" applyFill="1" applyBorder="1"/>
    <x:xf numFmtId="0" fontId="4" fillId="6" borderId="11" xfId="0" applyNumberFormat="1" applyFont="1" applyFill="1" applyBorder="1"/>
    <x:xf numFmtId="0" fontId="4" fillId="6" borderId="12" xfId="0" applyNumberFormat="1" applyFont="1" applyFill="1" applyBorder="1"/>
    <x:xf numFmtId="0" fontId="4" fillId="6" borderId="10" xfId="0" applyNumberFormat="1" applyFont="1" applyFill="1" applyBorder="1" applyAlignment="1">
      <x:alignment vertical="center"/>
    </x:xf>
    <x:xf numFmtId="0" fontId="4" fillId="6" borderId="11" xfId="0" applyNumberFormat="1" applyFont="1" applyFill="1" applyBorder="1" applyAlignment="1">
      <x:alignment vertical="center"/>
    </x:xf>
    <x:xf numFmtId="0" fontId="4" fillId="6" borderId="12" xfId="0" applyNumberFormat="1" applyFont="1" applyFill="1" applyBorder="1" applyAlignment="1">
      <x:alignment vertical="center"/>
    </x:xf>
    <x:xf numFmtId="0" fontId="4" fillId="6" borderId="10" xfId="0" applyNumberFormat="1" applyFont="1" applyFill="1" applyBorder="1" applyAlignment="1">
      <x:alignment vertical="center" wrapText="1"/>
    </x:xf>
    <x:xf numFmtId="0" fontId="4" fillId="6" borderId="11" xfId="0" applyNumberFormat="1" applyFont="1" applyFill="1" applyBorder="1" applyAlignment="1">
      <x:alignment vertical="center" wrapText="1"/>
    </x:xf>
    <x:xf numFmtId="0" fontId="4" fillId="6" borderId="12" xfId="0" applyNumberFormat="1" applyFont="1" applyFill="1" applyBorder="1" applyAlignment="1">
      <x:alignment vertical="center" wrapText="1"/>
    </x:xf>
    <x:xf numFmtId="204" fontId="4" fillId="6" borderId="8" xfId="0" applyNumberFormat="1" applyFont="1" applyFill="1" applyBorder="1" applyAlignment="1">
      <x:alignment vertical="center"/>
    </x:xf>
    <x:xf numFmtId="201" fontId="4" fillId="6" borderId="9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/>
    <x:xf numFmtId="0" fontId="0" fillId="0" borderId="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" xfId="0" applyNumberFormat="1" applyFont="1" applyFill="1" applyBorder="1"/>
    <x:xf numFmtId="0" fontId="0" fillId="0" borderId="19" xfId="0" applyNumberFormat="1" applyFont="1" applyFill="1" applyBorder="1"/>
    <x:xf numFmtId="0" fontId="0" fillId="0" borderId="1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201" fontId="0" fillId="0" borderId="3" xfId="0" applyNumberFormat="1" applyFont="1" applyFill="1" applyBorder="1" applyAlignment="1">
      <x:alignment wrapText="1"/>
    </x:xf>
    <x:xf numFmtId="201" fontId="0" fillId="0" borderId="16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2" fontId="0" fillId="0" borderId="16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7" fillId="6" borderId="0" xfId="0" applyNumberFormat="1" applyFont="1" applyFill="1" applyBorder="1"/>
    <x:xf numFmtId="0" fontId="7" fillId="6" borderId="10" xfId="0" applyNumberFormat="1" applyFont="1" applyFill="1" applyBorder="1"/>
    <x:xf numFmtId="0" fontId="7" fillId="6" borderId="11" xfId="0" applyNumberFormat="1" applyFont="1" applyFill="1" applyBorder="1"/>
    <x:xf numFmtId="0" fontId="7" fillId="6" borderId="12" xfId="0" applyNumberFormat="1" applyFont="1" applyFill="1" applyBorder="1"/>
    <x:xf numFmtId="0" fontId="7" fillId="6" borderId="10" xfId="0" applyNumberFormat="1" applyFont="1" applyFill="1" applyBorder="1" applyAlignment="1">
      <x:alignment wrapText="1"/>
    </x:xf>
    <x:xf numFmtId="0" fontId="7" fillId="6" borderId="11" xfId="0" applyNumberFormat="1" applyFont="1" applyFill="1" applyBorder="1" applyAlignment="1">
      <x:alignment wrapText="1"/>
    </x:xf>
    <x:xf numFmtId="0" fontId="7" fillId="6" borderId="12" xfId="0" applyNumberFormat="1" applyFont="1" applyFill="1" applyBorder="1" applyAlignment="1">
      <x:alignment wrapText="1"/>
    </x:xf>
    <x:xf numFmtId="0" fontId="7" fillId="6" borderId="10" xfId="0" applyNumberFormat="1" applyFont="1" applyFill="1" applyBorder="1" applyAlignment="1">
      <x:alignment vertical="center" wrapText="1"/>
    </x:xf>
    <x:xf numFmtId="0" fontId="7" fillId="6" borderId="11" xfId="0" applyNumberFormat="1" applyFont="1" applyFill="1" applyBorder="1" applyAlignment="1">
      <x:alignment vertical="center" wrapText="1"/>
    </x:xf>
    <x:xf numFmtId="0" fontId="7" fillId="6" borderId="12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/>
    <x:xf numFmtId="201" fontId="0" fillId="0" borderId="0" xfId="0" applyNumberFormat="1" applyFont="1" applyFill="1" applyBorder="1"/>
    <x:xf numFmtId="206" fontId="0" fillId="0" borderId="0" xfId="0" applyNumberFormat="1" applyFont="1" applyFill="1" applyBorder="1"/>
    <x:xf numFmtId="205" fontId="0" fillId="5" borderId="0" xfId="0" applyNumberFormat="1" applyFont="1" applyFill="1" applyBorder="1"/>
    <x:xf numFmtId="201" fontId="0" fillId="5" borderId="0" xfId="0" applyNumberFormat="1" applyFont="1" applyFill="1" applyBorder="1"/>
    <x:xf numFmtId="206" fontId="0" fillId="6" borderId="0" xfId="0" applyNumberFormat="1" applyFont="1" applyFill="1" applyBorder="1"/>
    <x:xf numFmtId="0" fontId="6" fillId="2" borderId="13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14" xfId="0" applyNumberFormat="1" applyFont="1" applyFill="1" applyBorder="1" applyAlignment="1">
      <x:alignment vertical="center" wrapText="1"/>
    </x:xf>
    <x:xf numFmtId="0" fontId="0" fillId="5" borderId="15" xfId="0" applyNumberFormat="1" applyFont="1" applyFill="1" applyBorder="1"/>
    <x:xf numFmtId="0" fontId="0" fillId="5" borderId="16" xfId="0" applyNumberFormat="1" applyFont="1" applyFill="1" applyBorder="1"/>
    <x:xf numFmtId="205" fontId="0" fillId="5" borderId="16" xfId="0" applyNumberFormat="1" applyFont="1" applyFill="1" applyBorder="1"/>
    <x:xf numFmtId="201" fontId="0" fillId="5" borderId="16" xfId="0" applyNumberFormat="1" applyFont="1" applyFill="1" applyBorder="1"/>
    <x:xf numFmtId="206" fontId="0" fillId="6" borderId="16" xfId="0" applyNumberFormat="1" applyFont="1" applyFill="1" applyBorder="1"/>
    <x:xf numFmtId="0" fontId="0" fillId="5" borderId="17" xfId="0" applyNumberFormat="1" applyFont="1" applyFill="1" applyBorder="1"/>
    <x:xf numFmtId="0" fontId="0" fillId="5" borderId="18" xfId="0" applyNumberFormat="1" applyFont="1" applyFill="1" applyBorder="1"/>
    <x:xf numFmtId="0" fontId="0" fillId="5" borderId="1" xfId="0" applyNumberFormat="1" applyFont="1" applyFill="1" applyBorder="1"/>
    <x:xf numFmtId="205" fontId="0" fillId="5" borderId="1" xfId="0" applyNumberFormat="1" applyFont="1" applyFill="1" applyBorder="1"/>
    <x:xf numFmtId="201" fontId="0" fillId="5" borderId="1" xfId="0" applyNumberFormat="1" applyFont="1" applyFill="1" applyBorder="1"/>
    <x:xf numFmtId="206" fontId="0" fillId="6" borderId="1" xfId="0" applyNumberFormat="1" applyFont="1" applyFill="1" applyBorder="1"/>
    <x:xf numFmtId="0" fontId="0" fillId="5" borderId="19" xfId="0" applyNumberFormat="1" applyFont="1" applyFill="1" applyBorder="1"/>
    <x:xf numFmtId="0" fontId="0" fillId="5" borderId="15" xfId="0" applyNumberFormat="1" applyFont="1" applyFill="1" applyBorder="1" applyAlignment="1">
      <x:alignment wrapText="1"/>
    </x:xf>
    <x:xf numFmtId="0" fontId="0" fillId="5" borderId="16" xfId="0" applyNumberFormat="1" applyFont="1" applyFill="1" applyBorder="1" applyAlignment="1">
      <x:alignment wrapText="1"/>
    </x:xf>
    <x:xf numFmtId="205" fontId="0" fillId="5" borderId="16" xfId="0" applyNumberFormat="1" applyFont="1" applyFill="1" applyBorder="1" applyAlignment="1">
      <x:alignment wrapText="1"/>
    </x:xf>
    <x:xf numFmtId="201" fontId="0" fillId="5" borderId="16" xfId="0" applyNumberFormat="1" applyFont="1" applyFill="1" applyBorder="1" applyAlignment="1">
      <x:alignment wrapText="1"/>
    </x:xf>
    <x:xf numFmtId="206" fontId="0" fillId="6" borderId="16" xfId="0" applyNumberFormat="1" applyFont="1" applyFill="1" applyBorder="1" applyAlignment="1">
      <x:alignment wrapText="1"/>
    </x:xf>
    <x:xf numFmtId="0" fontId="0" fillId="5" borderId="17" xfId="0" applyNumberFormat="1" applyFont="1" applyFill="1" applyBorder="1" applyAlignment="1">
      <x:alignment wrapText="1"/>
    </x:xf>
    <x:xf numFmtId="0" fontId="0" fillId="5" borderId="18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5" fontId="0" fillId="5" borderId="1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6" fontId="0" fillId="6" borderId="1" xfId="0" applyNumberFormat="1" applyFont="1" applyFill="1" applyBorder="1" applyAlignment="1">
      <x:alignment wrapText="1"/>
    </x:xf>
    <x:xf numFmtId="0" fontId="0" fillId="5" borderId="19" xfId="0" applyNumberFormat="1" applyFont="1" applyFill="1" applyBorder="1" applyAlignment="1">
      <x:alignment wrapText="1"/>
    </x:xf>
    <x:xf numFmtId="0" fontId="0" fillId="6" borderId="13" xfId="0" applyNumberFormat="1" applyFont="1" applyFill="1" applyBorder="1" applyAlignment="1">
      <x:alignment wrapText="1"/>
    </x:xf>
    <x:xf numFmtId="0" fontId="0" fillId="6" borderId="15" xfId="0" applyNumberFormat="1" applyFont="1" applyFill="1" applyBorder="1" applyAlignment="1">
      <x:alignment wrapText="1"/>
    </x:xf>
    <x:xf numFmtId="0" fontId="0" fillId="6" borderId="18" xfId="0" applyNumberFormat="1" applyFont="1" applyFill="1" applyBorder="1" applyAlignment="1">
      <x:alignment wrapText="1"/>
    </x:xf>
    <x:xf numFmtId="0" fontId="9" fillId="6" borderId="13" xfId="0" applyNumberFormat="1" applyFont="1" applyFill="1" applyBorder="1" applyAlignment="1">
      <x:alignment wrapText="1"/>
    </x:xf>
    <x:xf numFmtId="0" fontId="9" fillId="6" borderId="15" xfId="0" applyNumberFormat="1" applyFont="1" applyFill="1" applyBorder="1" applyAlignment="1">
      <x:alignment wrapText="1"/>
    </x:xf>
    <x:xf numFmtId="0" fontId="9" fillId="6" borderId="18" xfId="0" applyNumberFormat="1" applyFont="1" applyFill="1" applyBorder="1" applyAlignment="1">
      <x:alignment wrapText="1"/>
    </x:xf>
    <x:xf numFmtId="0" fontId="9" fillId="6" borderId="13" xfId="0" applyNumberFormat="1" applyFont="1" applyFill="1" applyBorder="1" applyAlignment="1">
      <x:alignment horizontal="center" wrapText="1"/>
    </x:xf>
    <x:xf numFmtId="0" fontId="9" fillId="6" borderId="15" xfId="0" applyNumberFormat="1" applyFont="1" applyFill="1" applyBorder="1" applyAlignment="1">
      <x:alignment horizontal="center" wrapText="1"/>
    </x:xf>
    <x:xf numFmtId="0" fontId="9" fillId="6" borderId="18" xfId="0" applyNumberFormat="1" applyFont="1" applyFill="1" applyBorder="1" applyAlignment="1">
      <x:alignment horizontal="center" wrapText="1"/>
    </x:xf>
    <x:xf numFmtId="0" fontId="9" fillId="6" borderId="13" xfId="0" applyNumberFormat="1" applyFont="1" applyFill="1" applyBorder="1" applyAlignment="1">
      <x:alignment horizontal="center" vertical="center" wrapText="1"/>
    </x:xf>
    <x:xf numFmtId="0" fontId="9" fillId="6" borderId="15" xfId="0" applyNumberFormat="1" applyFont="1" applyFill="1" applyBorder="1" applyAlignment="1">
      <x:alignment horizontal="center" vertical="center" wrapText="1"/>
    </x:xf>
    <x:xf numFmtId="0" fontId="9" fillId="6" borderId="18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/>
    <x:xf numFmtId="0" fontId="10" fillId="6" borderId="10" xfId="0" applyNumberFormat="1" applyFont="1" applyFill="1" applyBorder="1"/>
    <x:xf numFmtId="0" fontId="10" fillId="6" borderId="11" xfId="0" applyNumberFormat="1" applyFont="1" applyFill="1" applyBorder="1"/>
    <x:xf numFmtId="0" fontId="10" fillId="6" borderId="12" xfId="0" applyNumberFormat="1" applyFont="1" applyFill="1" applyBorder="1"/>
    <x:xf numFmtId="0" fontId="10" fillId="6" borderId="10" xfId="0" applyNumberFormat="1" applyFont="1" applyFill="1" applyBorder="1" applyAlignment="1">
      <x:alignment wrapText="1"/>
    </x:xf>
    <x:xf numFmtId="0" fontId="10" fillId="6" borderId="11" xfId="0" applyNumberFormat="1" applyFont="1" applyFill="1" applyBorder="1" applyAlignment="1">
      <x:alignment wrapText="1"/>
    </x:xf>
    <x:xf numFmtId="0" fontId="10" fillId="6" borderId="12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09ef78ad04906" /><Relationship Type="http://schemas.openxmlformats.org/officeDocument/2006/relationships/theme" Target="/xl/theme/theme1.xml" Id="Re2c55e39c5b048d1" /><Relationship Type="http://schemas.openxmlformats.org/officeDocument/2006/relationships/sharedStrings" Target="/xl/sharedStrings.xml" Id="Rfc705566133d4f38" /><Relationship Type="http://schemas.openxmlformats.org/officeDocument/2006/relationships/worksheet" Target="/xl/worksheets/sheet1.xml" Id="R5e196098f64542e0" /><Relationship Type="http://schemas.openxmlformats.org/officeDocument/2006/relationships/worksheet" Target="/xl/worksheets/sheet2.xml" Id="R0d7982c2d4514229" /><Relationship Type="http://schemas.openxmlformats.org/officeDocument/2006/relationships/worksheet" Target="/xl/worksheets/sheet3.xml" Id="R796117948fe3469a" /></Relationships>
</file>

<file path=xl/tables/table1.xml><?xml version="1.0" encoding="utf-8"?>
<x:table xmlns:x="http://schemas.openxmlformats.org/spreadsheetml/2006/main" id="1" name="ClosedCohortTable" displayName="ClosedCohortTable" ref="A7:H207" headerRowCount="1" totalsRowCount="0" totalsRowShown="0">
  <x:autoFilter ref="A7:H207"/>
  <x:tableColumns count="8">
    <x:tableColumn id="1" name="Record ID"/>
    <x:tableColumn id="2" name="Sales motion"/>
    <x:tableColumn id="3" name="Qualified date"/>
    <x:tableColumn id="4" name="Closed date"/>
    <x:tableColumn id="5" name="Outcome"/>
    <x:tableColumn id="6" name="Signed job value"/>
    <x:tableColumn id="7" name="Cycle days"/>
    <x:tableColumn id="8" name="Audit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0292cb09167465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7" hidden="0" customWidth="1"/>
    <x:col min="4" max="4" width="15" hidden="0" customWidth="1"/>
    <x:col min="5" max="5" width="25" hidden="0" customWidth="1"/>
    <x:col min="6" max="6" width="19" hidden="0" customWidth="1"/>
    <x:col min="7" max="7" width="18" hidden="0" customWidth="1"/>
    <x:col min="8" max="8" width="47" hidden="0" customWidth="1"/>
  </x:cols>
  <x:sheetData>
    <x:row r="1" ht="34" customHeight="1">
      <x:c r="A1" s="3" t="str">
        <x:v>Roofing Pipeline Velocity — Monday Review</x:v>
      </x:c>
      <x:c r="B1" s="3"/>
      <x:c r="C1" s="3"/>
      <x:c r="D1" s="3"/>
      <x:c r="E1" s="3"/>
      <x:c r="F1" s="3"/>
      <x:c r="G1" s="3"/>
      <x:c r="H1" s="3"/>
    </x:row>
    <x:row r="2" ht="31" customHeight="1">
      <x:c r="A2" s="7" t="str">
        <x:v>Use one sales motion, one documented qualification event, and one comparable closed cohort. Yellow cells are editable. No homeowner names, addresses, claims, or contact data belong in this workbook.</x:v>
      </x:c>
      <x:c r="B2" s="7"/>
      <x:c r="C2" s="7"/>
      <x:c r="D2" s="7"/>
      <x:c r="E2" s="7"/>
      <x:c r="F2" s="7"/>
      <x:c r="G2" s="7"/>
      <x:c r="H2" s="7"/>
    </x:row>
    <x:row r="4" ht="24" customHeight="1">
      <x:c r="A4" s="9" t="str">
        <x:v>CURRENT MODEL</x:v>
      </x:c>
      <x:c r="B4" s="9"/>
      <x:c r="C4" s="9"/>
      <x:c r="E4" s="9" t="str">
        <x:v>CURRENT OUTPUTS</x:v>
      </x:c>
      <x:c r="F4" s="9"/>
      <x:c r="G4" s="9"/>
      <x:c r="H4" s="9"/>
    </x:row>
    <x:row r="6">
      <x:c r="A6" s="15" t="str">
        <x:v>Sales motion</x:v>
      </x:c>
      <x:c r="B6" s="23" t="str">
        <x:v>Retail replacement</x:v>
      </x:c>
      <x:c r="E6" s="15" t="str">
        <x:v>Expected pipeline value</x:v>
      </x:c>
      <x:c r="F6" s="36" t="n">
        <x:f>B7*B10*B11</x:f>
        <x:v>180000</x:v>
      </x:c>
    </x:row>
    <x:row r="7">
      <x:c r="A7" s="16" t="str">
        <x:v>Q · Active qualified opportunities</x:v>
      </x:c>
      <x:c r="B7" s="26" t="n">
        <x:v>40</x:v>
      </x:c>
      <x:c r="E7" s="16" t="str">
        <x:v>Velocity per calendar day</x:v>
      </x:c>
      <x:c r="F7" s="39" t="n">
        <x:f>IFERROR(F6/B12,0)</x:f>
        <x:v>4000</x:v>
      </x:c>
    </x:row>
    <x:row r="8">
      <x:c r="A8" s="16" t="str">
        <x:v>Planning window (days)</x:v>
      </x:c>
      <x:c r="B8" s="27" t="n">
        <x:v>30</x:v>
      </x:c>
      <x:c r="E8" s="16" t="str">
        <x:v>Expected signed-job equivalents</x:v>
      </x:c>
      <x:c r="F8" s="40" t="n">
        <x:f>B7*B11</x:f>
        <x:v>12</x:v>
      </x:c>
    </x:row>
    <x:row r="9">
      <x:c r="A9" s="16" t="str"/>
      <x:c r="E9" s="16" t="str">
        <x:v>Planning-window value</x:v>
      </x:c>
      <x:c r="F9" s="39" t="n">
        <x:f>F7*B8</x:f>
        <x:v>120000</x:v>
      </x:c>
    </x:row>
    <x:row r="10">
      <x:c r="A10" s="16" t="str">
        <x:v>V · Average signed job value</x:v>
      </x:c>
      <x:c r="B10" s="36" t="n">
        <x:f>IFERROR(SUMIFS('Closed Cohort'!$F$8:$F$207,'Closed Cohort'!$B$8:$B$207,$B$6,'Closed Cohort'!$E$8:$E$207,"Signed")/COUNTIFS('Closed Cohort'!$B$8:$B$207,$B$6,'Closed Cohort'!$E$8:$E$207,"Signed"),0)</x:f>
        <x:v>15000</x:v>
      </x:c>
      <x:c r="E10" s="17" t="str">
        <x:v>Definition check</x:v>
      </x:c>
      <x:c r="F10" s="35" t="str">
        <x:f>IF(AND(B7&gt;0,B10&gt;0,B11&gt;0,B12&gt;0),"Ready to review","Complete the cohort")</x:f>
        <x:v>Ready to review</x:v>
      </x:c>
    </x:row>
    <x:row r="11">
      <x:c r="A11" s="16" t="str">
        <x:v>W · Qualified win rate</x:v>
      </x:c>
      <x:c r="B11" s="37" t="n">
        <x:f>IFERROR(COUNTIFS('Closed Cohort'!$B$8:$B$207,$B$6,'Closed Cohort'!$E$8:$E$207,"Signed")/COUNTIFS('Closed Cohort'!$B$8:$B$207,$B$6,'Closed Cohort'!$E$8:$E$207,"&lt;&gt;"),0)</x:f>
        <x:v>0.3</x:v>
      </x:c>
    </x:row>
    <x:row r="12">
      <x:c r="A12" s="17" t="str">
        <x:v>D · Average sales-cycle days</x:v>
      </x:c>
      <x:c r="B12" s="38" t="n">
        <x:f>IFERROR(SUMIFS('Closed Cohort'!$G$8:$G$207,'Closed Cohort'!$B$8:$B$207,$B$6,'Closed Cohort'!$E$8:$E$207,"Signed")/COUNTIFS('Closed Cohort'!$B$8:$B$207,$B$6,'Closed Cohort'!$E$8:$E$207,"Signed"),0)</x:f>
        <x:v>45</x:v>
      </x:c>
    </x:row>
    <x:row r="15" ht="24" customHeight="1">
      <x:c r="A15" s="9" t="str">
        <x:v>COMPARISON SCENARIO</x:v>
      </x:c>
      <x:c r="B15" s="9"/>
      <x:c r="C15" s="9"/>
      <x:c r="E15" s="9" t="str">
        <x:v>SCENARIO OUTPUT</x:v>
      </x:c>
      <x:c r="F15" s="9"/>
      <x:c r="G15" s="9"/>
      <x:c r="H15" s="9"/>
    </x:row>
    <x:row r="17">
      <x:c r="A17" s="15" t="str">
        <x:v>Scenario opportunities</x:v>
      </x:c>
      <x:c r="B17" s="41" t="n">
        <x:v>50</x:v>
      </x:c>
      <x:c r="E17" s="15" t="str">
        <x:v>Scenario velocity / day</x:v>
      </x:c>
      <x:c r="F17" s="36" t="n">
        <x:f>IFERROR(B17*B18*B19/B20,0)</x:f>
        <x:v>6562.5</x:v>
      </x:c>
    </x:row>
    <x:row r="18">
      <x:c r="A18" s="16" t="str">
        <x:v>Scenario signed job value</x:v>
      </x:c>
      <x:c r="B18" s="42" t="n">
        <x:v>15000</x:v>
      </x:c>
      <x:c r="E18" s="16" t="str">
        <x:v>Change vs. current</x:v>
      </x:c>
      <x:c r="F18" s="54" t="n">
        <x:f>IFERROR(F17/F7-1,0)</x:f>
        <x:v>0.640625</x:v>
      </x:c>
    </x:row>
    <x:row r="19">
      <x:c r="A19" s="16" t="str">
        <x:v>Scenario win rate</x:v>
      </x:c>
      <x:c r="B19" s="43" t="n">
        <x:v>0.35</x:v>
      </x:c>
      <x:c r="E19" s="16" t="str">
        <x:v>Scenario planning value</x:v>
      </x:c>
      <x:c r="F19" s="55" t="n">
        <x:f>F17*B8</x:f>
        <x:v>196875</x:v>
      </x:c>
    </x:row>
    <x:row r="20">
      <x:c r="A20" s="17" t="str">
        <x:v>Scenario cycle days</x:v>
      </x:c>
      <x:c r="B20" s="44" t="n">
        <x:v>40</x:v>
      </x:c>
      <x:c r="E20" s="17" t="str">
        <x:v>Scenario reminder</x:v>
      </x:c>
      <x:c r="F20" s="51" t="str">
        <x:v>Planning assumption—not a forecast</x:v>
      </x:c>
      <x:c r="G20" s="52"/>
      <x:c r="H20" s="53"/>
    </x:row>
    <x:row r="23" ht="24" customHeight="1">
      <x:c r="A23" s="9" t="str">
        <x:v>ONE-VARIABLE DIAGNOSTIC</x:v>
      </x:c>
      <x:c r="B23" s="9"/>
      <x:c r="C23" s="9"/>
      <x:c r="D23" s="9"/>
      <x:c r="E23" s="9"/>
      <x:c r="F23" s="9"/>
      <x:c r="G23" s="9"/>
      <x:c r="H23" s="9"/>
    </x:row>
    <x:row r="24" ht="34" customHeight="1">
      <x:c r="A24" s="58" t="str">
        <x:v>Lever</x:v>
      </x:c>
      <x:c r="B24" s="58" t="str">
        <x:v>Lower case</x:v>
      </x:c>
      <x:c r="C24" s="58" t="str">
        <x:v>Lower velocity</x:v>
      </x:c>
      <x:c r="D24" s="58" t="str">
        <x:v>Current</x:v>
      </x:c>
      <x:c r="E24" s="58" t="str">
        <x:v>Current velocity</x:v>
      </x:c>
      <x:c r="F24" s="58" t="str">
        <x:v>Upper case</x:v>
      </x:c>
      <x:c r="G24" s="58" t="str">
        <x:v>Upper velocity</x:v>
      </x:c>
      <x:c r="H24" s="58" t="str">
        <x:v>Evidence to pull before acting</x:v>
      </x:c>
    </x:row>
    <x:row r="25" ht="34" customHeight="1">
      <x:c r="A25" s="68" t="str">
        <x:v>Q · Opportunities</x:v>
      </x:c>
      <x:c r="B25" s="80" t="n">
        <x:f>B7*0.9</x:f>
        <x:v>36</x:v>
      </x:c>
      <x:c r="C25" s="77" t="n">
        <x:f>IFERROR(B25*B10*B11/B12,0)</x:f>
        <x:v>3600</x:v>
      </x:c>
      <x:c r="D25" s="80" t="n">
        <x:f>B7</x:f>
        <x:v>40</x:v>
      </x:c>
      <x:c r="E25" s="77" t="n">
        <x:f>F7</x:f>
        <x:v>4000</x:v>
      </x:c>
      <x:c r="F25" s="80" t="n">
        <x:f>B7*1.1</x:f>
        <x:v>44</x:v>
      </x:c>
      <x:c r="G25" s="77" t="n">
        <x:f>IFERROR(F25*B10*B11/B12,0)</x:f>
        <x:v>4400</x:v>
      </x:c>
      <x:c r="H25" s="70" t="str">
        <x:v>Stage counts by source and rep; verify the qualification rule did not drift.</x:v>
      </x:c>
    </x:row>
    <x:row r="26" ht="34" customHeight="1">
      <x:c r="A26" s="71" t="str">
        <x:v>V · Signed value</x:v>
      </x:c>
      <x:c r="B26" s="81" t="n">
        <x:f>B10*0.9</x:f>
        <x:v>13500</x:v>
      </x:c>
      <x:c r="C26" s="78" t="n">
        <x:f>IFERROR(B7*B26*B11/B12,0)</x:f>
        <x:v>3600</x:v>
      </x:c>
      <x:c r="D26" s="81" t="n">
        <x:f>B10</x:f>
        <x:v>15000</x:v>
      </x:c>
      <x:c r="E26" s="78" t="n">
        <x:f>F7</x:f>
        <x:v>4000</x:v>
      </x:c>
      <x:c r="F26" s="81" t="n">
        <x:f>B10*1.1</x:f>
        <x:v>16500</x:v>
      </x:c>
      <x:c r="G26" s="78" t="n">
        <x:f>IFERROR(B7*F26*B11/B12,0)</x:f>
        <x:v>4400</x:v>
      </x:c>
      <x:c r="H26" s="73" t="str">
        <x:v>Signed values by motion and job type; exclude estimates and unapproved supplements.</x:v>
      </x:c>
    </x:row>
    <x:row r="27" ht="34" customHeight="1">
      <x:c r="A27" s="71" t="str">
        <x:v>W · Win rate</x:v>
      </x:c>
      <x:c r="B27" s="82" t="n">
        <x:f>MAX(0,B11-0.05)</x:f>
        <x:v>0.25</x:v>
      </x:c>
      <x:c r="C27" s="78" t="n">
        <x:f>IFERROR(B7*B10*B27/B12,0)</x:f>
        <x:v>3333.3333333333335</x:v>
      </x:c>
      <x:c r="D27" s="82" t="n">
        <x:f>B11</x:f>
        <x:v>0.3</x:v>
      </x:c>
      <x:c r="E27" s="78" t="n">
        <x:f>F7</x:f>
        <x:v>4000</x:v>
      </x:c>
      <x:c r="F27" s="82" t="n">
        <x:f>MIN(1,B11+0.05)</x:f>
        <x:v>0.35</x:v>
      </x:c>
      <x:c r="G27" s="78" t="n">
        <x:f>IFERROR(B7*B10*F27/B12,0)</x:f>
        <x:v>4666.666666666667</x:v>
      </x:c>
      <x:c r="H27" s="73" t="str">
        <x:v>Closed-won and closed-lost records plus observable reason categories.</x:v>
      </x:c>
    </x:row>
    <x:row r="28" ht="34" customHeight="1">
      <x:c r="A28" s="74" t="str">
        <x:v>D · Cycle days</x:v>
      </x:c>
      <x:c r="B28" s="83" t="n">
        <x:f>B12*1.1</x:f>
        <x:v>49.50000000000001</x:v>
      </x:c>
      <x:c r="C28" s="79" t="n">
        <x:f>IFERROR(B7*B10*B11/B28,0)</x:f>
        <x:v>3636.363636363636</x:v>
      </x:c>
      <x:c r="D28" s="83" t="n">
        <x:f>B12</x:f>
        <x:v>45</x:v>
      </x:c>
      <x:c r="E28" s="79" t="n">
        <x:f>F7</x:f>
        <x:v>4000</x:v>
      </x:c>
      <x:c r="F28" s="83" t="n">
        <x:f>B12*0.9</x:f>
        <x:v>40.5</x:v>
      </x:c>
      <x:c r="G28" s="79" t="n">
        <x:f>IFERROR(B7*B10*B11/F28,0)</x:f>
        <x:v>4444.444444444444</x:v>
      </x:c>
      <x:c r="H28" s="76" t="str">
        <x:v>Qualification and signature timestamps plus gaps between documented next actions.</x:v>
      </x:c>
    </x:row>
    <x:row r="30" ht="32" customHeight="1">
      <x:c r="A30" s="91" t="str">
        <x:v>Use the result to choose one evidence pull and one operating owner. Velocity is not booked revenue, cash flow, production capacity, or a promise of future performance.</x:v>
      </x:c>
      <x:c r="B30" s="92"/>
      <x:c r="C30" s="92"/>
      <x:c r="D30" s="92"/>
      <x:c r="E30" s="92"/>
      <x:c r="F30" s="92"/>
      <x:c r="G30" s="92"/>
      <x:c r="H30" s="93"/>
    </x:row>
  </x:sheetData>
  <x:mergeCells>
    <x:mergeCell ref="A1:H1"/>
    <x:mergeCell ref="A2:H2"/>
    <x:mergeCell ref="A4:C4"/>
    <x:mergeCell ref="E4:H4"/>
    <x:mergeCell ref="A15:C15"/>
    <x:mergeCell ref="E15:H15"/>
    <x:mergeCell ref="F20:H20"/>
    <x:mergeCell ref="A23:H23"/>
    <x:mergeCell ref="A30:H30"/>
  </x:mergeCells>
  <x:dataValidations count="1">
    <x:dataValidation type="list" sqref="B6">
      <x:formula1>"Retail replacement,Insurance restoration,Commercial roofing"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5" hidden="0" customWidth="1"/>
    <x:col min="4" max="4" width="15" hidden="0" customWidth="1"/>
    <x:col min="5" max="5" width="12" hidden="0" customWidth="1"/>
    <x:col min="6" max="6" width="18" hidden="0" customWidth="1"/>
    <x:col min="7" max="7" width="12" hidden="0" customWidth="1"/>
    <x:col min="8" max="8" width="30" hidden="0" customWidth="1"/>
  </x:cols>
  <x:sheetData>
    <x:row r="1" ht="34" customHeight="1">
      <x:c r="A1" s="3" t="str">
        <x:v>Comparable Closed Cohort</x:v>
      </x:c>
      <x:c r="B1" s="3"/>
      <x:c r="C1" s="3"/>
      <x:c r="D1" s="3"/>
      <x:c r="E1" s="3"/>
      <x:c r="F1" s="3"/>
      <x:c r="G1" s="3"/>
      <x:c r="H1" s="3"/>
    </x:row>
    <x:row r="2" ht="31" customHeight="1">
      <x:c r="A2" s="7" t="str">
        <x:v>Enter anonymous opportunity records from one documented qualification event. Keep sales motions separate. Example rows are fictional and may be replaced.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95" t="str">
        <x:v>Rules: one row per qualified opportunity · no customer PII · closed outcomes only · signed value only for Signed records · calendar days from qualification to signature</x:v>
      </x:c>
      <x:c r="B4" s="95"/>
      <x:c r="C4" s="95"/>
      <x:c r="D4" s="95"/>
      <x:c r="E4" s="95"/>
      <x:c r="F4" s="95"/>
      <x:c r="G4" s="95"/>
      <x:c r="H4" s="95"/>
    </x:row>
    <x:row r="7" ht="23" customHeight="1">
      <x:c r="A7" s="102" t="str">
        <x:v>Record ID</x:v>
      </x:c>
      <x:c r="B7" s="103" t="str">
        <x:v>Sales motion</x:v>
      </x:c>
      <x:c r="C7" s="103" t="str">
        <x:v>Qualified date</x:v>
      </x:c>
      <x:c r="D7" s="103" t="str">
        <x:v>Closed date</x:v>
      </x:c>
      <x:c r="E7" s="103" t="str">
        <x:v>Outcome</x:v>
      </x:c>
      <x:c r="F7" s="103" t="str">
        <x:v>Signed job value</x:v>
      </x:c>
      <x:c r="G7" s="103" t="str">
        <x:v>Cycle days</x:v>
      </x:c>
      <x:c r="H7" s="104" t="str">
        <x:v>Audit note</x:v>
      </x:c>
    </x:row>
    <x:row r="8" ht="23" customHeight="1">
      <x:c r="A8" s="117" t="str">
        <x:v>EX-001</x:v>
      </x:c>
      <x:c r="B8" s="118" t="str">
        <x:v>Retail replacement</x:v>
      </x:c>
      <x:c r="C8" s="119" t="n">
        <x:v>46143</x:v>
      </x:c>
      <x:c r="D8" s="119" t="n">
        <x:v>46183</x:v>
      </x:c>
      <x:c r="E8" s="118" t="str">
        <x:v>Signed</x:v>
      </x:c>
      <x:c r="F8" s="120" t="n">
        <x:v>14000</x:v>
      </x:c>
      <x:c r="G8" s="121" t="n">
        <x:f>IF(AND(C8&lt;&gt;"",D8&lt;&gt;"",E8="Signed"),D8-C8,"")</x:f>
        <x:v>40</x:v>
      </x:c>
      <x:c r="H8" s="122" t="str">
        <x:v>Fictional example</x:v>
      </x:c>
    </x:row>
    <x:row r="9" ht="23" customHeight="1">
      <x:c r="A9" s="117" t="str">
        <x:v>EX-002</x:v>
      </x:c>
      <x:c r="B9" s="118" t="str">
        <x:v>Retail replacement</x:v>
      </x:c>
      <x:c r="C9" s="119" t="n">
        <x:v>46144</x:v>
      </x:c>
      <x:c r="D9" s="119" t="n">
        <x:v>46169</x:v>
      </x:c>
      <x:c r="E9" s="118" t="str">
        <x:v>Lost</x:v>
      </x:c>
      <x:c r="F9" s="120" t="n">
        <x:v>0</x:v>
      </x:c>
      <x:c r="G9" s="121" t="str">
        <x:f>IF(AND(C9&lt;&gt;"",D9&lt;&gt;"",E9="Signed"),D9-C9,"")</x:f>
      </x:c>
      <x:c r="H9" s="122" t="str">
        <x:v>Fictional example</x:v>
      </x:c>
    </x:row>
    <x:row r="10" ht="23" customHeight="1">
      <x:c r="A10" s="117" t="str">
        <x:v>EX-003</x:v>
      </x:c>
      <x:c r="B10" s="118" t="str">
        <x:v>Retail replacement</x:v>
      </x:c>
      <x:c r="C10" s="119" t="n">
        <x:v>46145</x:v>
      </x:c>
      <x:c r="D10" s="119" t="n">
        <x:v>46190</x:v>
      </x:c>
      <x:c r="E10" s="118" t="str">
        <x:v>Signed</x:v>
      </x:c>
      <x:c r="F10" s="120" t="n">
        <x:v>15000</x:v>
      </x:c>
      <x:c r="G10" s="121" t="n">
        <x:f>IF(AND(C10&lt;&gt;"",D10&lt;&gt;"",E10="Signed"),D10-C10,"")</x:f>
        <x:v>45</x:v>
      </x:c>
      <x:c r="H10" s="122" t="str">
        <x:v>Fictional example</x:v>
      </x:c>
    </x:row>
    <x:row r="11" ht="23" customHeight="1">
      <x:c r="A11" s="117" t="str">
        <x:v>EX-004</x:v>
      </x:c>
      <x:c r="B11" s="118" t="str">
        <x:v>Retail replacement</x:v>
      </x:c>
      <x:c r="C11" s="119" t="n">
        <x:v>46146</x:v>
      </x:c>
      <x:c r="D11" s="119" t="n">
        <x:v>46172</x:v>
      </x:c>
      <x:c r="E11" s="118" t="str">
        <x:v>Lost</x:v>
      </x:c>
      <x:c r="F11" s="120" t="n">
        <x:v>0</x:v>
      </x:c>
      <x:c r="G11" s="121" t="str">
        <x:f>IF(AND(C11&lt;&gt;"",D11&lt;&gt;"",E11="Signed"),D11-C11,"")</x:f>
      </x:c>
      <x:c r="H11" s="122" t="str">
        <x:v>Fictional example</x:v>
      </x:c>
    </x:row>
    <x:row r="12" ht="23" customHeight="1">
      <x:c r="A12" s="117" t="str">
        <x:v>EX-005</x:v>
      </x:c>
      <x:c r="B12" s="118" t="str">
        <x:v>Retail replacement</x:v>
      </x:c>
      <x:c r="C12" s="119" t="n">
        <x:v>46147</x:v>
      </x:c>
      <x:c r="D12" s="119" t="n">
        <x:v>46197</x:v>
      </x:c>
      <x:c r="E12" s="118" t="str">
        <x:v>Signed</x:v>
      </x:c>
      <x:c r="F12" s="120" t="n">
        <x:v>16000</x:v>
      </x:c>
      <x:c r="G12" s="121" t="n">
        <x:f>IF(AND(C12&lt;&gt;"",D12&lt;&gt;"",E12="Signed"),D12-C12,"")</x:f>
        <x:v>50</x:v>
      </x:c>
      <x:c r="H12" s="122" t="str">
        <x:v>Fictional example</x:v>
      </x:c>
    </x:row>
    <x:row r="13" ht="23" customHeight="1">
      <x:c r="A13" s="117" t="str">
        <x:v>EX-006</x:v>
      </x:c>
      <x:c r="B13" s="118" t="str">
        <x:v>Retail replacement</x:v>
      </x:c>
      <x:c r="C13" s="119" t="n">
        <x:v>46148</x:v>
      </x:c>
      <x:c r="D13" s="119" t="n">
        <x:v>46173</x:v>
      </x:c>
      <x:c r="E13" s="118" t="str">
        <x:v>Lost</x:v>
      </x:c>
      <x:c r="F13" s="120" t="n">
        <x:v>0</x:v>
      </x:c>
      <x:c r="G13" s="121" t="str">
        <x:f>IF(AND(C13&lt;&gt;"",D13&lt;&gt;"",E13="Signed"),D13-C13,"")</x:f>
      </x:c>
      <x:c r="H13" s="122" t="str">
        <x:v>Fictional example</x:v>
      </x:c>
    </x:row>
    <x:row r="14" ht="23" customHeight="1">
      <x:c r="A14" s="117" t="str">
        <x:v>EX-007</x:v>
      </x:c>
      <x:c r="B14" s="118" t="str">
        <x:v>Retail replacement</x:v>
      </x:c>
      <x:c r="C14" s="119" t="n">
        <x:v>46149</x:v>
      </x:c>
      <x:c r="D14" s="119" t="n">
        <x:v>46175</x:v>
      </x:c>
      <x:c r="E14" s="118" t="str">
        <x:v>Lost</x:v>
      </x:c>
      <x:c r="F14" s="120" t="n">
        <x:v>0</x:v>
      </x:c>
      <x:c r="G14" s="121" t="str">
        <x:f>IF(AND(C14&lt;&gt;"",D14&lt;&gt;"",E14="Signed"),D14-C14,"")</x:f>
      </x:c>
      <x:c r="H14" s="122" t="str">
        <x:v>Fictional example</x:v>
      </x:c>
    </x:row>
    <x:row r="15" ht="23" customHeight="1">
      <x:c r="A15" s="117" t="str">
        <x:v>EX-008</x:v>
      </x:c>
      <x:c r="B15" s="118" t="str">
        <x:v>Retail replacement</x:v>
      </x:c>
      <x:c r="C15" s="119" t="n">
        <x:v>46150</x:v>
      </x:c>
      <x:c r="D15" s="119" t="n">
        <x:v>46176</x:v>
      </x:c>
      <x:c r="E15" s="118" t="str">
        <x:v>Lost</x:v>
      </x:c>
      <x:c r="F15" s="120" t="n">
        <x:v>0</x:v>
      </x:c>
      <x:c r="G15" s="121" t="str">
        <x:f>IF(AND(C15&lt;&gt;"",D15&lt;&gt;"",E15="Signed"),D15-C15,"")</x:f>
      </x:c>
      <x:c r="H15" s="122" t="str">
        <x:v>Fictional example</x:v>
      </x:c>
    </x:row>
    <x:row r="16" ht="23" customHeight="1">
      <x:c r="A16" s="117" t="str">
        <x:v>EX-009</x:v>
      </x:c>
      <x:c r="B16" s="118" t="str">
        <x:v>Retail replacement</x:v>
      </x:c>
      <x:c r="C16" s="119" t="n">
        <x:v>46151</x:v>
      </x:c>
      <x:c r="D16" s="119" t="n">
        <x:v>46178</x:v>
      </x:c>
      <x:c r="E16" s="118" t="str">
        <x:v>Lost</x:v>
      </x:c>
      <x:c r="F16" s="120" t="n">
        <x:v>0</x:v>
      </x:c>
      <x:c r="G16" s="121" t="str">
        <x:f>IF(AND(C16&lt;&gt;"",D16&lt;&gt;"",E16="Signed"),D16-C16,"")</x:f>
      </x:c>
      <x:c r="H16" s="122" t="str">
        <x:v>Fictional example</x:v>
      </x:c>
    </x:row>
    <x:row r="17" ht="23" customHeight="1">
      <x:c r="A17" s="117" t="str">
        <x:v>EX-010</x:v>
      </x:c>
      <x:c r="B17" s="118" t="str">
        <x:v>Retail replacement</x:v>
      </x:c>
      <x:c r="C17" s="119" t="n">
        <x:v>46152</x:v>
      </x:c>
      <x:c r="D17" s="119" t="n">
        <x:v>46181</x:v>
      </x:c>
      <x:c r="E17" s="118" t="str">
        <x:v>Lost</x:v>
      </x:c>
      <x:c r="F17" s="120" t="n">
        <x:v>0</x:v>
      </x:c>
      <x:c r="G17" s="121" t="str">
        <x:f>IF(AND(C17&lt;&gt;"",D17&lt;&gt;"",E17="Signed"),D17-C17,"")</x:f>
      </x:c>
      <x:c r="H17" s="122" t="str">
        <x:v>Fictional example</x:v>
      </x:c>
    </x:row>
    <x:row r="18">
      <x:c r="A18" s="117"/>
      <x:c r="B18" s="118"/>
      <x:c r="C18" s="119"/>
      <x:c r="D18" s="119"/>
      <x:c r="E18" s="118"/>
      <x:c r="F18" s="120"/>
      <x:c r="G18" s="121" t="str">
        <x:f>IF(AND(C18&lt;&gt;"",D18&lt;&gt;"",E18="Signed"),D18-C18,"")</x:f>
      </x:c>
      <x:c r="H18" s="122"/>
    </x:row>
    <x:row r="19">
      <x:c r="A19" s="117"/>
      <x:c r="B19" s="118"/>
      <x:c r="C19" s="119"/>
      <x:c r="D19" s="119"/>
      <x:c r="E19" s="118"/>
      <x:c r="F19" s="120"/>
      <x:c r="G19" s="121" t="str">
        <x:f>IF(AND(C19&lt;&gt;"",D19&lt;&gt;"",E19="Signed"),D19-C19,"")</x:f>
      </x:c>
      <x:c r="H19" s="122"/>
    </x:row>
    <x:row r="20">
      <x:c r="A20" s="117"/>
      <x:c r="B20" s="118"/>
      <x:c r="C20" s="119"/>
      <x:c r="D20" s="119"/>
      <x:c r="E20" s="118"/>
      <x:c r="F20" s="120"/>
      <x:c r="G20" s="121" t="str">
        <x:f>IF(AND(C20&lt;&gt;"",D20&lt;&gt;"",E20="Signed"),D20-C20,"")</x:f>
      </x:c>
      <x:c r="H20" s="122"/>
    </x:row>
    <x:row r="21">
      <x:c r="A21" s="117"/>
      <x:c r="B21" s="118"/>
      <x:c r="C21" s="119"/>
      <x:c r="D21" s="119"/>
      <x:c r="E21" s="118"/>
      <x:c r="F21" s="120"/>
      <x:c r="G21" s="121" t="str">
        <x:f>IF(AND(C21&lt;&gt;"",D21&lt;&gt;"",E21="Signed"),D21-C21,"")</x:f>
      </x:c>
      <x:c r="H21" s="122"/>
    </x:row>
    <x:row r="22">
      <x:c r="A22" s="117"/>
      <x:c r="B22" s="118"/>
      <x:c r="C22" s="119"/>
      <x:c r="D22" s="119"/>
      <x:c r="E22" s="118"/>
      <x:c r="F22" s="120"/>
      <x:c r="G22" s="121" t="str">
        <x:f>IF(AND(C22&lt;&gt;"",D22&lt;&gt;"",E22="Signed"),D22-C22,"")</x:f>
      </x:c>
      <x:c r="H22" s="122"/>
    </x:row>
    <x:row r="23">
      <x:c r="A23" s="117"/>
      <x:c r="B23" s="118"/>
      <x:c r="C23" s="119"/>
      <x:c r="D23" s="119"/>
      <x:c r="E23" s="118"/>
      <x:c r="F23" s="120"/>
      <x:c r="G23" s="121" t="str">
        <x:f>IF(AND(C23&lt;&gt;"",D23&lt;&gt;"",E23="Signed"),D23-C23,"")</x:f>
      </x:c>
      <x:c r="H23" s="122"/>
    </x:row>
    <x:row r="24">
      <x:c r="A24" s="117"/>
      <x:c r="B24" s="118"/>
      <x:c r="C24" s="119"/>
      <x:c r="D24" s="119"/>
      <x:c r="E24" s="118"/>
      <x:c r="F24" s="120"/>
      <x:c r="G24" s="121" t="str">
        <x:f>IF(AND(C24&lt;&gt;"",D24&lt;&gt;"",E24="Signed"),D24-C24,"")</x:f>
      </x:c>
      <x:c r="H24" s="122"/>
    </x:row>
    <x:row r="25">
      <x:c r="A25" s="117"/>
      <x:c r="B25" s="118"/>
      <x:c r="C25" s="119"/>
      <x:c r="D25" s="119"/>
      <x:c r="E25" s="118"/>
      <x:c r="F25" s="120"/>
      <x:c r="G25" s="121" t="str">
        <x:f>IF(AND(C25&lt;&gt;"",D25&lt;&gt;"",E25="Signed"),D25-C25,"")</x:f>
      </x:c>
      <x:c r="H25" s="122"/>
    </x:row>
    <x:row r="26">
      <x:c r="A26" s="117"/>
      <x:c r="B26" s="118"/>
      <x:c r="C26" s="119"/>
      <x:c r="D26" s="119"/>
      <x:c r="E26" s="118"/>
      <x:c r="F26" s="120"/>
      <x:c r="G26" s="121" t="str">
        <x:f>IF(AND(C26&lt;&gt;"",D26&lt;&gt;"",E26="Signed"),D26-C26,"")</x:f>
      </x:c>
      <x:c r="H26" s="122"/>
    </x:row>
    <x:row r="27">
      <x:c r="A27" s="117"/>
      <x:c r="B27" s="118"/>
      <x:c r="C27" s="119"/>
      <x:c r="D27" s="119"/>
      <x:c r="E27" s="118"/>
      <x:c r="F27" s="120"/>
      <x:c r="G27" s="121" t="str">
        <x:f>IF(AND(C27&lt;&gt;"",D27&lt;&gt;"",E27="Signed"),D27-C27,"")</x:f>
      </x:c>
      <x:c r="H27" s="122"/>
    </x:row>
    <x:row r="28">
      <x:c r="A28" s="117"/>
      <x:c r="B28" s="118"/>
      <x:c r="C28" s="119"/>
      <x:c r="D28" s="119"/>
      <x:c r="E28" s="118"/>
      <x:c r="F28" s="120"/>
      <x:c r="G28" s="121" t="str">
        <x:f>IF(AND(C28&lt;&gt;"",D28&lt;&gt;"",E28="Signed"),D28-C28,"")</x:f>
      </x:c>
      <x:c r="H28" s="122"/>
    </x:row>
    <x:row r="29">
      <x:c r="A29" s="117"/>
      <x:c r="B29" s="118"/>
      <x:c r="C29" s="119"/>
      <x:c r="D29" s="119"/>
      <x:c r="E29" s="118"/>
      <x:c r="F29" s="120"/>
      <x:c r="G29" s="121" t="str">
        <x:f>IF(AND(C29&lt;&gt;"",D29&lt;&gt;"",E29="Signed"),D29-C29,"")</x:f>
      </x:c>
      <x:c r="H29" s="122"/>
    </x:row>
    <x:row r="30">
      <x:c r="A30" s="117"/>
      <x:c r="B30" s="118"/>
      <x:c r="C30" s="119"/>
      <x:c r="D30" s="119"/>
      <x:c r="E30" s="118"/>
      <x:c r="F30" s="120"/>
      <x:c r="G30" s="121" t="str">
        <x:f>IF(AND(C30&lt;&gt;"",D30&lt;&gt;"",E30="Signed"),D30-C30,"")</x:f>
      </x:c>
      <x:c r="H30" s="122"/>
    </x:row>
    <x:row r="31">
      <x:c r="A31" s="117"/>
      <x:c r="B31" s="118"/>
      <x:c r="C31" s="119"/>
      <x:c r="D31" s="119"/>
      <x:c r="E31" s="118"/>
      <x:c r="F31" s="120"/>
      <x:c r="G31" s="121" t="str">
        <x:f>IF(AND(C31&lt;&gt;"",D31&lt;&gt;"",E31="Signed"),D31-C31,"")</x:f>
      </x:c>
      <x:c r="H31" s="122"/>
    </x:row>
    <x:row r="32">
      <x:c r="A32" s="117"/>
      <x:c r="B32" s="118"/>
      <x:c r="C32" s="119"/>
      <x:c r="D32" s="119"/>
      <x:c r="E32" s="118"/>
      <x:c r="F32" s="120"/>
      <x:c r="G32" s="121" t="str">
        <x:f>IF(AND(C32&lt;&gt;"",D32&lt;&gt;"",E32="Signed"),D32-C32,"")</x:f>
      </x:c>
      <x:c r="H32" s="122"/>
    </x:row>
    <x:row r="33">
      <x:c r="A33" s="117"/>
      <x:c r="B33" s="118"/>
      <x:c r="C33" s="119"/>
      <x:c r="D33" s="119"/>
      <x:c r="E33" s="118"/>
      <x:c r="F33" s="120"/>
      <x:c r="G33" s="121" t="str">
        <x:f>IF(AND(C33&lt;&gt;"",D33&lt;&gt;"",E33="Signed"),D33-C33,"")</x:f>
      </x:c>
      <x:c r="H33" s="122"/>
    </x:row>
    <x:row r="34">
      <x:c r="A34" s="117"/>
      <x:c r="B34" s="118"/>
      <x:c r="C34" s="119"/>
      <x:c r="D34" s="119"/>
      <x:c r="E34" s="118"/>
      <x:c r="F34" s="120"/>
      <x:c r="G34" s="121" t="str">
        <x:f>IF(AND(C34&lt;&gt;"",D34&lt;&gt;"",E34="Signed"),D34-C34,"")</x:f>
      </x:c>
      <x:c r="H34" s="122"/>
    </x:row>
    <x:row r="35">
      <x:c r="A35" s="117"/>
      <x:c r="B35" s="118"/>
      <x:c r="C35" s="119"/>
      <x:c r="D35" s="119"/>
      <x:c r="E35" s="118"/>
      <x:c r="F35" s="120"/>
      <x:c r="G35" s="121" t="str">
        <x:f>IF(AND(C35&lt;&gt;"",D35&lt;&gt;"",E35="Signed"),D35-C35,"")</x:f>
      </x:c>
      <x:c r="H35" s="122"/>
    </x:row>
    <x:row r="36">
      <x:c r="A36" s="117"/>
      <x:c r="B36" s="118"/>
      <x:c r="C36" s="119"/>
      <x:c r="D36" s="119"/>
      <x:c r="E36" s="118"/>
      <x:c r="F36" s="120"/>
      <x:c r="G36" s="121" t="str">
        <x:f>IF(AND(C36&lt;&gt;"",D36&lt;&gt;"",E36="Signed"),D36-C36,"")</x:f>
      </x:c>
      <x:c r="H36" s="122"/>
    </x:row>
    <x:row r="37">
      <x:c r="A37" s="117"/>
      <x:c r="B37" s="118"/>
      <x:c r="C37" s="119"/>
      <x:c r="D37" s="119"/>
      <x:c r="E37" s="118"/>
      <x:c r="F37" s="120"/>
      <x:c r="G37" s="121" t="str">
        <x:f>IF(AND(C37&lt;&gt;"",D37&lt;&gt;"",E37="Signed"),D37-C37,"")</x:f>
      </x:c>
      <x:c r="H37" s="122"/>
    </x:row>
    <x:row r="38">
      <x:c r="A38" s="117"/>
      <x:c r="B38" s="118"/>
      <x:c r="C38" s="119"/>
      <x:c r="D38" s="119"/>
      <x:c r="E38" s="118"/>
      <x:c r="F38" s="120"/>
      <x:c r="G38" s="121" t="str">
        <x:f>IF(AND(C38&lt;&gt;"",D38&lt;&gt;"",E38="Signed"),D38-C38,"")</x:f>
      </x:c>
      <x:c r="H38" s="122"/>
    </x:row>
    <x:row r="39">
      <x:c r="A39" s="117"/>
      <x:c r="B39" s="118"/>
      <x:c r="C39" s="119"/>
      <x:c r="D39" s="119"/>
      <x:c r="E39" s="118"/>
      <x:c r="F39" s="120"/>
      <x:c r="G39" s="121" t="str">
        <x:f>IF(AND(C39&lt;&gt;"",D39&lt;&gt;"",E39="Signed"),D39-C39,"")</x:f>
      </x:c>
      <x:c r="H39" s="122"/>
    </x:row>
    <x:row r="40">
      <x:c r="A40" s="117"/>
      <x:c r="B40" s="118"/>
      <x:c r="C40" s="119"/>
      <x:c r="D40" s="119"/>
      <x:c r="E40" s="118"/>
      <x:c r="F40" s="120"/>
      <x:c r="G40" s="121" t="str">
        <x:f>IF(AND(C40&lt;&gt;"",D40&lt;&gt;"",E40="Signed"),D40-C40,"")</x:f>
      </x:c>
      <x:c r="H40" s="122"/>
    </x:row>
    <x:row r="41">
      <x:c r="A41" s="117"/>
      <x:c r="B41" s="118"/>
      <x:c r="C41" s="119"/>
      <x:c r="D41" s="119"/>
      <x:c r="E41" s="118"/>
      <x:c r="F41" s="120"/>
      <x:c r="G41" s="121" t="str">
        <x:f>IF(AND(C41&lt;&gt;"",D41&lt;&gt;"",E41="Signed"),D41-C41,"")</x:f>
      </x:c>
      <x:c r="H41" s="122"/>
    </x:row>
    <x:row r="42">
      <x:c r="A42" s="117"/>
      <x:c r="B42" s="118"/>
      <x:c r="C42" s="119"/>
      <x:c r="D42" s="119"/>
      <x:c r="E42" s="118"/>
      <x:c r="F42" s="120"/>
      <x:c r="G42" s="121" t="str">
        <x:f>IF(AND(C42&lt;&gt;"",D42&lt;&gt;"",E42="Signed"),D42-C42,"")</x:f>
      </x:c>
      <x:c r="H42" s="122"/>
    </x:row>
    <x:row r="43">
      <x:c r="A43" s="117"/>
      <x:c r="B43" s="118"/>
      <x:c r="C43" s="119"/>
      <x:c r="D43" s="119"/>
      <x:c r="E43" s="118"/>
      <x:c r="F43" s="120"/>
      <x:c r="G43" s="121" t="str">
        <x:f>IF(AND(C43&lt;&gt;"",D43&lt;&gt;"",E43="Signed"),D43-C43,"")</x:f>
      </x:c>
      <x:c r="H43" s="122"/>
    </x:row>
    <x:row r="44">
      <x:c r="A44" s="117"/>
      <x:c r="B44" s="118"/>
      <x:c r="C44" s="119"/>
      <x:c r="D44" s="119"/>
      <x:c r="E44" s="118"/>
      <x:c r="F44" s="120"/>
      <x:c r="G44" s="121" t="str">
        <x:f>IF(AND(C44&lt;&gt;"",D44&lt;&gt;"",E44="Signed"),D44-C44,"")</x:f>
      </x:c>
      <x:c r="H44" s="122"/>
    </x:row>
    <x:row r="45">
      <x:c r="A45" s="117"/>
      <x:c r="B45" s="118"/>
      <x:c r="C45" s="119"/>
      <x:c r="D45" s="119"/>
      <x:c r="E45" s="118"/>
      <x:c r="F45" s="120"/>
      <x:c r="G45" s="121" t="str">
        <x:f>IF(AND(C45&lt;&gt;"",D45&lt;&gt;"",E45="Signed"),D45-C45,"")</x:f>
      </x:c>
      <x:c r="H45" s="122"/>
    </x:row>
    <x:row r="46">
      <x:c r="A46" s="117"/>
      <x:c r="B46" s="118"/>
      <x:c r="C46" s="119"/>
      <x:c r="D46" s="119"/>
      <x:c r="E46" s="118"/>
      <x:c r="F46" s="120"/>
      <x:c r="G46" s="121" t="str">
        <x:f>IF(AND(C46&lt;&gt;"",D46&lt;&gt;"",E46="Signed"),D46-C46,"")</x:f>
      </x:c>
      <x:c r="H46" s="122"/>
    </x:row>
    <x:row r="47">
      <x:c r="A47" s="117"/>
      <x:c r="B47" s="118"/>
      <x:c r="C47" s="119"/>
      <x:c r="D47" s="119"/>
      <x:c r="E47" s="118"/>
      <x:c r="F47" s="120"/>
      <x:c r="G47" s="121" t="str">
        <x:f>IF(AND(C47&lt;&gt;"",D47&lt;&gt;"",E47="Signed"),D47-C47,"")</x:f>
      </x:c>
      <x:c r="H47" s="122"/>
    </x:row>
    <x:row r="48">
      <x:c r="A48" s="117"/>
      <x:c r="B48" s="118"/>
      <x:c r="C48" s="119"/>
      <x:c r="D48" s="119"/>
      <x:c r="E48" s="118"/>
      <x:c r="F48" s="120"/>
      <x:c r="G48" s="121" t="str">
        <x:f>IF(AND(C48&lt;&gt;"",D48&lt;&gt;"",E48="Signed"),D48-C48,"")</x:f>
      </x:c>
      <x:c r="H48" s="122"/>
    </x:row>
    <x:row r="49">
      <x:c r="A49" s="117"/>
      <x:c r="B49" s="118"/>
      <x:c r="C49" s="119"/>
      <x:c r="D49" s="119"/>
      <x:c r="E49" s="118"/>
      <x:c r="F49" s="120"/>
      <x:c r="G49" s="121" t="str">
        <x:f>IF(AND(C49&lt;&gt;"",D49&lt;&gt;"",E49="Signed"),D49-C49,"")</x:f>
      </x:c>
      <x:c r="H49" s="122"/>
    </x:row>
    <x:row r="50">
      <x:c r="A50" s="117"/>
      <x:c r="B50" s="118"/>
      <x:c r="C50" s="119"/>
      <x:c r="D50" s="119"/>
      <x:c r="E50" s="118"/>
      <x:c r="F50" s="120"/>
      <x:c r="G50" s="121" t="str">
        <x:f>IF(AND(C50&lt;&gt;"",D50&lt;&gt;"",E50="Signed"),D50-C50,"")</x:f>
      </x:c>
      <x:c r="H50" s="122"/>
    </x:row>
    <x:row r="51">
      <x:c r="A51" s="117"/>
      <x:c r="B51" s="118"/>
      <x:c r="C51" s="119"/>
      <x:c r="D51" s="119"/>
      <x:c r="E51" s="118"/>
      <x:c r="F51" s="120"/>
      <x:c r="G51" s="121" t="str">
        <x:f>IF(AND(C51&lt;&gt;"",D51&lt;&gt;"",E51="Signed"),D51-C51,"")</x:f>
      </x:c>
      <x:c r="H51" s="122"/>
    </x:row>
    <x:row r="52">
      <x:c r="A52" s="117"/>
      <x:c r="B52" s="118"/>
      <x:c r="C52" s="119"/>
      <x:c r="D52" s="119"/>
      <x:c r="E52" s="118"/>
      <x:c r="F52" s="120"/>
      <x:c r="G52" s="121" t="str">
        <x:f>IF(AND(C52&lt;&gt;"",D52&lt;&gt;"",E52="Signed"),D52-C52,"")</x:f>
      </x:c>
      <x:c r="H52" s="122"/>
    </x:row>
    <x:row r="53">
      <x:c r="A53" s="117"/>
      <x:c r="B53" s="118"/>
      <x:c r="C53" s="119"/>
      <x:c r="D53" s="119"/>
      <x:c r="E53" s="118"/>
      <x:c r="F53" s="120"/>
      <x:c r="G53" s="121" t="str">
        <x:f>IF(AND(C53&lt;&gt;"",D53&lt;&gt;"",E53="Signed"),D53-C53,"")</x:f>
      </x:c>
      <x:c r="H53" s="122"/>
    </x:row>
    <x:row r="54">
      <x:c r="A54" s="117"/>
      <x:c r="B54" s="118"/>
      <x:c r="C54" s="119"/>
      <x:c r="D54" s="119"/>
      <x:c r="E54" s="118"/>
      <x:c r="F54" s="120"/>
      <x:c r="G54" s="121" t="str">
        <x:f>IF(AND(C54&lt;&gt;"",D54&lt;&gt;"",E54="Signed"),D54-C54,"")</x:f>
      </x:c>
      <x:c r="H54" s="122"/>
    </x:row>
    <x:row r="55">
      <x:c r="A55" s="117"/>
      <x:c r="B55" s="118"/>
      <x:c r="C55" s="119"/>
      <x:c r="D55" s="119"/>
      <x:c r="E55" s="118"/>
      <x:c r="F55" s="120"/>
      <x:c r="G55" s="121" t="str">
        <x:f>IF(AND(C55&lt;&gt;"",D55&lt;&gt;"",E55="Signed"),D55-C55,"")</x:f>
      </x:c>
      <x:c r="H55" s="122"/>
    </x:row>
    <x:row r="56">
      <x:c r="A56" s="117"/>
      <x:c r="B56" s="118"/>
      <x:c r="C56" s="119"/>
      <x:c r="D56" s="119"/>
      <x:c r="E56" s="118"/>
      <x:c r="F56" s="120"/>
      <x:c r="G56" s="121" t="str">
        <x:f>IF(AND(C56&lt;&gt;"",D56&lt;&gt;"",E56="Signed"),D56-C56,"")</x:f>
      </x:c>
      <x:c r="H56" s="122"/>
    </x:row>
    <x:row r="57">
      <x:c r="A57" s="117"/>
      <x:c r="B57" s="118"/>
      <x:c r="C57" s="119"/>
      <x:c r="D57" s="119"/>
      <x:c r="E57" s="118"/>
      <x:c r="F57" s="120"/>
      <x:c r="G57" s="121" t="str">
        <x:f>IF(AND(C57&lt;&gt;"",D57&lt;&gt;"",E57="Signed"),D57-C57,"")</x:f>
      </x:c>
      <x:c r="H57" s="122"/>
    </x:row>
    <x:row r="58">
      <x:c r="A58" s="117"/>
      <x:c r="B58" s="118"/>
      <x:c r="C58" s="119"/>
      <x:c r="D58" s="119"/>
      <x:c r="E58" s="118"/>
      <x:c r="F58" s="120"/>
      <x:c r="G58" s="121" t="str">
        <x:f>IF(AND(C58&lt;&gt;"",D58&lt;&gt;"",E58="Signed"),D58-C58,"")</x:f>
      </x:c>
      <x:c r="H58" s="122"/>
    </x:row>
    <x:row r="59">
      <x:c r="A59" s="117"/>
      <x:c r="B59" s="118"/>
      <x:c r="C59" s="119"/>
      <x:c r="D59" s="119"/>
      <x:c r="E59" s="118"/>
      <x:c r="F59" s="120"/>
      <x:c r="G59" s="121" t="str">
        <x:f>IF(AND(C59&lt;&gt;"",D59&lt;&gt;"",E59="Signed"),D59-C59,"")</x:f>
      </x:c>
      <x:c r="H59" s="122"/>
    </x:row>
    <x:row r="60">
      <x:c r="A60" s="117"/>
      <x:c r="B60" s="118"/>
      <x:c r="C60" s="119"/>
      <x:c r="D60" s="119"/>
      <x:c r="E60" s="118"/>
      <x:c r="F60" s="120"/>
      <x:c r="G60" s="121" t="str">
        <x:f>IF(AND(C60&lt;&gt;"",D60&lt;&gt;"",E60="Signed"),D60-C60,"")</x:f>
      </x:c>
      <x:c r="H60" s="122"/>
    </x:row>
    <x:row r="61">
      <x:c r="A61" s="117"/>
      <x:c r="B61" s="118"/>
      <x:c r="C61" s="119"/>
      <x:c r="D61" s="119"/>
      <x:c r="E61" s="118"/>
      <x:c r="F61" s="120"/>
      <x:c r="G61" s="121" t="str">
        <x:f>IF(AND(C61&lt;&gt;"",D61&lt;&gt;"",E61="Signed"),D61-C61,"")</x:f>
      </x:c>
      <x:c r="H61" s="122"/>
    </x:row>
    <x:row r="62">
      <x:c r="A62" s="117"/>
      <x:c r="B62" s="118"/>
      <x:c r="C62" s="119"/>
      <x:c r="D62" s="119"/>
      <x:c r="E62" s="118"/>
      <x:c r="F62" s="120"/>
      <x:c r="G62" s="121" t="str">
        <x:f>IF(AND(C62&lt;&gt;"",D62&lt;&gt;"",E62="Signed"),D62-C62,"")</x:f>
      </x:c>
      <x:c r="H62" s="122"/>
    </x:row>
    <x:row r="63">
      <x:c r="A63" s="117"/>
      <x:c r="B63" s="118"/>
      <x:c r="C63" s="119"/>
      <x:c r="D63" s="119"/>
      <x:c r="E63" s="118"/>
      <x:c r="F63" s="120"/>
      <x:c r="G63" s="121" t="str">
        <x:f>IF(AND(C63&lt;&gt;"",D63&lt;&gt;"",E63="Signed"),D63-C63,"")</x:f>
      </x:c>
      <x:c r="H63" s="122"/>
    </x:row>
    <x:row r="64">
      <x:c r="A64" s="117"/>
      <x:c r="B64" s="118"/>
      <x:c r="C64" s="119"/>
      <x:c r="D64" s="119"/>
      <x:c r="E64" s="118"/>
      <x:c r="F64" s="120"/>
      <x:c r="G64" s="121" t="str">
        <x:f>IF(AND(C64&lt;&gt;"",D64&lt;&gt;"",E64="Signed"),D64-C64,"")</x:f>
      </x:c>
      <x:c r="H64" s="122"/>
    </x:row>
    <x:row r="65">
      <x:c r="A65" s="117"/>
      <x:c r="B65" s="118"/>
      <x:c r="C65" s="119"/>
      <x:c r="D65" s="119"/>
      <x:c r="E65" s="118"/>
      <x:c r="F65" s="120"/>
      <x:c r="G65" s="121" t="str">
        <x:f>IF(AND(C65&lt;&gt;"",D65&lt;&gt;"",E65="Signed"),D65-C65,"")</x:f>
      </x:c>
      <x:c r="H65" s="122"/>
    </x:row>
    <x:row r="66">
      <x:c r="A66" s="117"/>
      <x:c r="B66" s="118"/>
      <x:c r="C66" s="119"/>
      <x:c r="D66" s="119"/>
      <x:c r="E66" s="118"/>
      <x:c r="F66" s="120"/>
      <x:c r="G66" s="121" t="str">
        <x:f>IF(AND(C66&lt;&gt;"",D66&lt;&gt;"",E66="Signed"),D66-C66,"")</x:f>
      </x:c>
      <x:c r="H66" s="122"/>
    </x:row>
    <x:row r="67">
      <x:c r="A67" s="117"/>
      <x:c r="B67" s="118"/>
      <x:c r="C67" s="119"/>
      <x:c r="D67" s="119"/>
      <x:c r="E67" s="118"/>
      <x:c r="F67" s="120"/>
      <x:c r="G67" s="121" t="str">
        <x:f>IF(AND(C67&lt;&gt;"",D67&lt;&gt;"",E67="Signed"),D67-C67,"")</x:f>
      </x:c>
      <x:c r="H67" s="122"/>
    </x:row>
    <x:row r="68">
      <x:c r="A68" s="117"/>
      <x:c r="B68" s="118"/>
      <x:c r="C68" s="119"/>
      <x:c r="D68" s="119"/>
      <x:c r="E68" s="118"/>
      <x:c r="F68" s="120"/>
      <x:c r="G68" s="121" t="str">
        <x:f>IF(AND(C68&lt;&gt;"",D68&lt;&gt;"",E68="Signed"),D68-C68,"")</x:f>
      </x:c>
      <x:c r="H68" s="122"/>
    </x:row>
    <x:row r="69">
      <x:c r="A69" s="117"/>
      <x:c r="B69" s="118"/>
      <x:c r="C69" s="119"/>
      <x:c r="D69" s="119"/>
      <x:c r="E69" s="118"/>
      <x:c r="F69" s="120"/>
      <x:c r="G69" s="121" t="str">
        <x:f>IF(AND(C69&lt;&gt;"",D69&lt;&gt;"",E69="Signed"),D69-C69,"")</x:f>
      </x:c>
      <x:c r="H69" s="122"/>
    </x:row>
    <x:row r="70">
      <x:c r="A70" s="117"/>
      <x:c r="B70" s="118"/>
      <x:c r="C70" s="119"/>
      <x:c r="D70" s="119"/>
      <x:c r="E70" s="118"/>
      <x:c r="F70" s="120"/>
      <x:c r="G70" s="121" t="str">
        <x:f>IF(AND(C70&lt;&gt;"",D70&lt;&gt;"",E70="Signed"),D70-C70,"")</x:f>
      </x:c>
      <x:c r="H70" s="122"/>
    </x:row>
    <x:row r="71">
      <x:c r="A71" s="117"/>
      <x:c r="B71" s="118"/>
      <x:c r="C71" s="119"/>
      <x:c r="D71" s="119"/>
      <x:c r="E71" s="118"/>
      <x:c r="F71" s="120"/>
      <x:c r="G71" s="121" t="str">
        <x:f>IF(AND(C71&lt;&gt;"",D71&lt;&gt;"",E71="Signed"),D71-C71,"")</x:f>
      </x:c>
      <x:c r="H71" s="122"/>
    </x:row>
    <x:row r="72">
      <x:c r="A72" s="117"/>
      <x:c r="B72" s="118"/>
      <x:c r="C72" s="119"/>
      <x:c r="D72" s="119"/>
      <x:c r="E72" s="118"/>
      <x:c r="F72" s="120"/>
      <x:c r="G72" s="121" t="str">
        <x:f>IF(AND(C72&lt;&gt;"",D72&lt;&gt;"",E72="Signed"),D72-C72,"")</x:f>
      </x:c>
      <x:c r="H72" s="122"/>
    </x:row>
    <x:row r="73">
      <x:c r="A73" s="117"/>
      <x:c r="B73" s="118"/>
      <x:c r="C73" s="119"/>
      <x:c r="D73" s="119"/>
      <x:c r="E73" s="118"/>
      <x:c r="F73" s="120"/>
      <x:c r="G73" s="121" t="str">
        <x:f>IF(AND(C73&lt;&gt;"",D73&lt;&gt;"",E73="Signed"),D73-C73,"")</x:f>
      </x:c>
      <x:c r="H73" s="122"/>
    </x:row>
    <x:row r="74">
      <x:c r="A74" s="117"/>
      <x:c r="B74" s="118"/>
      <x:c r="C74" s="119"/>
      <x:c r="D74" s="119"/>
      <x:c r="E74" s="118"/>
      <x:c r="F74" s="120"/>
      <x:c r="G74" s="121" t="str">
        <x:f>IF(AND(C74&lt;&gt;"",D74&lt;&gt;"",E74="Signed"),D74-C74,"")</x:f>
      </x:c>
      <x:c r="H74" s="122"/>
    </x:row>
    <x:row r="75">
      <x:c r="A75" s="117"/>
      <x:c r="B75" s="118"/>
      <x:c r="C75" s="119"/>
      <x:c r="D75" s="119"/>
      <x:c r="E75" s="118"/>
      <x:c r="F75" s="120"/>
      <x:c r="G75" s="121" t="str">
        <x:f>IF(AND(C75&lt;&gt;"",D75&lt;&gt;"",E75="Signed"),D75-C75,"")</x:f>
      </x:c>
      <x:c r="H75" s="122"/>
    </x:row>
    <x:row r="76">
      <x:c r="A76" s="117"/>
      <x:c r="B76" s="118"/>
      <x:c r="C76" s="119"/>
      <x:c r="D76" s="119"/>
      <x:c r="E76" s="118"/>
      <x:c r="F76" s="120"/>
      <x:c r="G76" s="121" t="str">
        <x:f>IF(AND(C76&lt;&gt;"",D76&lt;&gt;"",E76="Signed"),D76-C76,"")</x:f>
      </x:c>
      <x:c r="H76" s="122"/>
    </x:row>
    <x:row r="77">
      <x:c r="A77" s="117"/>
      <x:c r="B77" s="118"/>
      <x:c r="C77" s="119"/>
      <x:c r="D77" s="119"/>
      <x:c r="E77" s="118"/>
      <x:c r="F77" s="120"/>
      <x:c r="G77" s="121" t="str">
        <x:f>IF(AND(C77&lt;&gt;"",D77&lt;&gt;"",E77="Signed"),D77-C77,"")</x:f>
      </x:c>
      <x:c r="H77" s="122"/>
    </x:row>
    <x:row r="78">
      <x:c r="A78" s="117"/>
      <x:c r="B78" s="118"/>
      <x:c r="C78" s="119"/>
      <x:c r="D78" s="119"/>
      <x:c r="E78" s="118"/>
      <x:c r="F78" s="120"/>
      <x:c r="G78" s="121" t="str">
        <x:f>IF(AND(C78&lt;&gt;"",D78&lt;&gt;"",E78="Signed"),D78-C78,"")</x:f>
      </x:c>
      <x:c r="H78" s="122"/>
    </x:row>
    <x:row r="79">
      <x:c r="A79" s="117"/>
      <x:c r="B79" s="118"/>
      <x:c r="C79" s="119"/>
      <x:c r="D79" s="119"/>
      <x:c r="E79" s="118"/>
      <x:c r="F79" s="120"/>
      <x:c r="G79" s="121" t="str">
        <x:f>IF(AND(C79&lt;&gt;"",D79&lt;&gt;"",E79="Signed"),D79-C79,"")</x:f>
      </x:c>
      <x:c r="H79" s="122"/>
    </x:row>
    <x:row r="80">
      <x:c r="A80" s="117"/>
      <x:c r="B80" s="118"/>
      <x:c r="C80" s="119"/>
      <x:c r="D80" s="119"/>
      <x:c r="E80" s="118"/>
      <x:c r="F80" s="120"/>
      <x:c r="G80" s="121" t="str">
        <x:f>IF(AND(C80&lt;&gt;"",D80&lt;&gt;"",E80="Signed"),D80-C80,"")</x:f>
      </x:c>
      <x:c r="H80" s="122"/>
    </x:row>
    <x:row r="81">
      <x:c r="A81" s="117"/>
      <x:c r="B81" s="118"/>
      <x:c r="C81" s="119"/>
      <x:c r="D81" s="119"/>
      <x:c r="E81" s="118"/>
      <x:c r="F81" s="120"/>
      <x:c r="G81" s="121" t="str">
        <x:f>IF(AND(C81&lt;&gt;"",D81&lt;&gt;"",E81="Signed"),D81-C81,"")</x:f>
      </x:c>
      <x:c r="H81" s="122"/>
    </x:row>
    <x:row r="82">
      <x:c r="A82" s="117"/>
      <x:c r="B82" s="118"/>
      <x:c r="C82" s="119"/>
      <x:c r="D82" s="119"/>
      <x:c r="E82" s="118"/>
      <x:c r="F82" s="120"/>
      <x:c r="G82" s="121" t="str">
        <x:f>IF(AND(C82&lt;&gt;"",D82&lt;&gt;"",E82="Signed"),D82-C82,"")</x:f>
      </x:c>
      <x:c r="H82" s="122"/>
    </x:row>
    <x:row r="83">
      <x:c r="A83" s="117"/>
      <x:c r="B83" s="118"/>
      <x:c r="C83" s="119"/>
      <x:c r="D83" s="119"/>
      <x:c r="E83" s="118"/>
      <x:c r="F83" s="120"/>
      <x:c r="G83" s="121" t="str">
        <x:f>IF(AND(C83&lt;&gt;"",D83&lt;&gt;"",E83="Signed"),D83-C83,"")</x:f>
      </x:c>
      <x:c r="H83" s="122"/>
    </x:row>
    <x:row r="84">
      <x:c r="A84" s="117"/>
      <x:c r="B84" s="118"/>
      <x:c r="C84" s="119"/>
      <x:c r="D84" s="119"/>
      <x:c r="E84" s="118"/>
      <x:c r="F84" s="120"/>
      <x:c r="G84" s="121" t="str">
        <x:f>IF(AND(C84&lt;&gt;"",D84&lt;&gt;"",E84="Signed"),D84-C84,"")</x:f>
      </x:c>
      <x:c r="H84" s="122"/>
    </x:row>
    <x:row r="85">
      <x:c r="A85" s="117"/>
      <x:c r="B85" s="118"/>
      <x:c r="C85" s="119"/>
      <x:c r="D85" s="119"/>
      <x:c r="E85" s="118"/>
      <x:c r="F85" s="120"/>
      <x:c r="G85" s="121" t="str">
        <x:f>IF(AND(C85&lt;&gt;"",D85&lt;&gt;"",E85="Signed"),D85-C85,"")</x:f>
      </x:c>
      <x:c r="H85" s="122"/>
    </x:row>
    <x:row r="86">
      <x:c r="A86" s="117"/>
      <x:c r="B86" s="118"/>
      <x:c r="C86" s="119"/>
      <x:c r="D86" s="119"/>
      <x:c r="E86" s="118"/>
      <x:c r="F86" s="120"/>
      <x:c r="G86" s="121" t="str">
        <x:f>IF(AND(C86&lt;&gt;"",D86&lt;&gt;"",E86="Signed"),D86-C86,"")</x:f>
      </x:c>
      <x:c r="H86" s="122"/>
    </x:row>
    <x:row r="87">
      <x:c r="A87" s="117"/>
      <x:c r="B87" s="118"/>
      <x:c r="C87" s="119"/>
      <x:c r="D87" s="119"/>
      <x:c r="E87" s="118"/>
      <x:c r="F87" s="120"/>
      <x:c r="G87" s="121" t="str">
        <x:f>IF(AND(C87&lt;&gt;"",D87&lt;&gt;"",E87="Signed"),D87-C87,"")</x:f>
      </x:c>
      <x:c r="H87" s="122"/>
    </x:row>
    <x:row r="88">
      <x:c r="A88" s="117"/>
      <x:c r="B88" s="118"/>
      <x:c r="C88" s="119"/>
      <x:c r="D88" s="119"/>
      <x:c r="E88" s="118"/>
      <x:c r="F88" s="120"/>
      <x:c r="G88" s="121" t="str">
        <x:f>IF(AND(C88&lt;&gt;"",D88&lt;&gt;"",E88="Signed"),D88-C88,"")</x:f>
      </x:c>
      <x:c r="H88" s="122"/>
    </x:row>
    <x:row r="89">
      <x:c r="A89" s="117"/>
      <x:c r="B89" s="118"/>
      <x:c r="C89" s="119"/>
      <x:c r="D89" s="119"/>
      <x:c r="E89" s="118"/>
      <x:c r="F89" s="120"/>
      <x:c r="G89" s="121" t="str">
        <x:f>IF(AND(C89&lt;&gt;"",D89&lt;&gt;"",E89="Signed"),D89-C89,"")</x:f>
      </x:c>
      <x:c r="H89" s="122"/>
    </x:row>
    <x:row r="90">
      <x:c r="A90" s="117"/>
      <x:c r="B90" s="118"/>
      <x:c r="C90" s="119"/>
      <x:c r="D90" s="119"/>
      <x:c r="E90" s="118"/>
      <x:c r="F90" s="120"/>
      <x:c r="G90" s="121" t="str">
        <x:f>IF(AND(C90&lt;&gt;"",D90&lt;&gt;"",E90="Signed"),D90-C90,"")</x:f>
      </x:c>
      <x:c r="H90" s="122"/>
    </x:row>
    <x:row r="91">
      <x:c r="A91" s="117"/>
      <x:c r="B91" s="118"/>
      <x:c r="C91" s="119"/>
      <x:c r="D91" s="119"/>
      <x:c r="E91" s="118"/>
      <x:c r="F91" s="120"/>
      <x:c r="G91" s="121" t="str">
        <x:f>IF(AND(C91&lt;&gt;"",D91&lt;&gt;"",E91="Signed"),D91-C91,"")</x:f>
      </x:c>
      <x:c r="H91" s="122"/>
    </x:row>
    <x:row r="92">
      <x:c r="A92" s="117"/>
      <x:c r="B92" s="118"/>
      <x:c r="C92" s="119"/>
      <x:c r="D92" s="119"/>
      <x:c r="E92" s="118"/>
      <x:c r="F92" s="120"/>
      <x:c r="G92" s="121" t="str">
        <x:f>IF(AND(C92&lt;&gt;"",D92&lt;&gt;"",E92="Signed"),D92-C92,"")</x:f>
      </x:c>
      <x:c r="H92" s="122"/>
    </x:row>
    <x:row r="93">
      <x:c r="A93" s="117"/>
      <x:c r="B93" s="118"/>
      <x:c r="C93" s="119"/>
      <x:c r="D93" s="119"/>
      <x:c r="E93" s="118"/>
      <x:c r="F93" s="120"/>
      <x:c r="G93" s="121" t="str">
        <x:f>IF(AND(C93&lt;&gt;"",D93&lt;&gt;"",E93="Signed"),D93-C93,"")</x:f>
      </x:c>
      <x:c r="H93" s="122"/>
    </x:row>
    <x:row r="94">
      <x:c r="A94" s="117"/>
      <x:c r="B94" s="118"/>
      <x:c r="C94" s="119"/>
      <x:c r="D94" s="119"/>
      <x:c r="E94" s="118"/>
      <x:c r="F94" s="120"/>
      <x:c r="G94" s="121" t="str">
        <x:f>IF(AND(C94&lt;&gt;"",D94&lt;&gt;"",E94="Signed"),D94-C94,"")</x:f>
      </x:c>
      <x:c r="H94" s="122"/>
    </x:row>
    <x:row r="95">
      <x:c r="A95" s="117"/>
      <x:c r="B95" s="118"/>
      <x:c r="C95" s="119"/>
      <x:c r="D95" s="119"/>
      <x:c r="E95" s="118"/>
      <x:c r="F95" s="120"/>
      <x:c r="G95" s="121" t="str">
        <x:f>IF(AND(C95&lt;&gt;"",D95&lt;&gt;"",E95="Signed"),D95-C95,"")</x:f>
      </x:c>
      <x:c r="H95" s="122"/>
    </x:row>
    <x:row r="96">
      <x:c r="A96" s="117"/>
      <x:c r="B96" s="118"/>
      <x:c r="C96" s="119"/>
      <x:c r="D96" s="119"/>
      <x:c r="E96" s="118"/>
      <x:c r="F96" s="120"/>
      <x:c r="G96" s="121" t="str">
        <x:f>IF(AND(C96&lt;&gt;"",D96&lt;&gt;"",E96="Signed"),D96-C96,"")</x:f>
      </x:c>
      <x:c r="H96" s="122"/>
    </x:row>
    <x:row r="97">
      <x:c r="A97" s="117"/>
      <x:c r="B97" s="118"/>
      <x:c r="C97" s="119"/>
      <x:c r="D97" s="119"/>
      <x:c r="E97" s="118"/>
      <x:c r="F97" s="120"/>
      <x:c r="G97" s="121" t="str">
        <x:f>IF(AND(C97&lt;&gt;"",D97&lt;&gt;"",E97="Signed"),D97-C97,"")</x:f>
      </x:c>
      <x:c r="H97" s="122"/>
    </x:row>
    <x:row r="98">
      <x:c r="A98" s="117"/>
      <x:c r="B98" s="118"/>
      <x:c r="C98" s="119"/>
      <x:c r="D98" s="119"/>
      <x:c r="E98" s="118"/>
      <x:c r="F98" s="120"/>
      <x:c r="G98" s="121" t="str">
        <x:f>IF(AND(C98&lt;&gt;"",D98&lt;&gt;"",E98="Signed"),D98-C98,"")</x:f>
      </x:c>
      <x:c r="H98" s="122"/>
    </x:row>
    <x:row r="99">
      <x:c r="A99" s="117"/>
      <x:c r="B99" s="118"/>
      <x:c r="C99" s="119"/>
      <x:c r="D99" s="119"/>
      <x:c r="E99" s="118"/>
      <x:c r="F99" s="120"/>
      <x:c r="G99" s="121" t="str">
        <x:f>IF(AND(C99&lt;&gt;"",D99&lt;&gt;"",E99="Signed"),D99-C99,"")</x:f>
      </x:c>
      <x:c r="H99" s="122"/>
    </x:row>
    <x:row r="100">
      <x:c r="A100" s="117"/>
      <x:c r="B100" s="118"/>
      <x:c r="C100" s="119"/>
      <x:c r="D100" s="119"/>
      <x:c r="E100" s="118"/>
      <x:c r="F100" s="120"/>
      <x:c r="G100" s="121" t="str">
        <x:f>IF(AND(C100&lt;&gt;"",D100&lt;&gt;"",E100="Signed"),D100-C100,"")</x:f>
      </x:c>
      <x:c r="H100" s="122"/>
    </x:row>
    <x:row r="101">
      <x:c r="A101" s="117"/>
      <x:c r="B101" s="118"/>
      <x:c r="C101" s="119"/>
      <x:c r="D101" s="119"/>
      <x:c r="E101" s="118"/>
      <x:c r="F101" s="120"/>
      <x:c r="G101" s="121" t="str">
        <x:f>IF(AND(C101&lt;&gt;"",D101&lt;&gt;"",E101="Signed"),D101-C101,"")</x:f>
      </x:c>
      <x:c r="H101" s="122"/>
    </x:row>
    <x:row r="102">
      <x:c r="A102" s="117"/>
      <x:c r="B102" s="118"/>
      <x:c r="C102" s="119"/>
      <x:c r="D102" s="119"/>
      <x:c r="E102" s="118"/>
      <x:c r="F102" s="120"/>
      <x:c r="G102" s="121" t="str">
        <x:f>IF(AND(C102&lt;&gt;"",D102&lt;&gt;"",E102="Signed"),D102-C102,"")</x:f>
      </x:c>
      <x:c r="H102" s="122"/>
    </x:row>
    <x:row r="103">
      <x:c r="A103" s="117"/>
      <x:c r="B103" s="118"/>
      <x:c r="C103" s="119"/>
      <x:c r="D103" s="119"/>
      <x:c r="E103" s="118"/>
      <x:c r="F103" s="120"/>
      <x:c r="G103" s="121" t="str">
        <x:f>IF(AND(C103&lt;&gt;"",D103&lt;&gt;"",E103="Signed"),D103-C103,"")</x:f>
      </x:c>
      <x:c r="H103" s="122"/>
    </x:row>
    <x:row r="104">
      <x:c r="A104" s="117"/>
      <x:c r="B104" s="118"/>
      <x:c r="C104" s="119"/>
      <x:c r="D104" s="119"/>
      <x:c r="E104" s="118"/>
      <x:c r="F104" s="120"/>
      <x:c r="G104" s="121" t="str">
        <x:f>IF(AND(C104&lt;&gt;"",D104&lt;&gt;"",E104="Signed"),D104-C104,"")</x:f>
      </x:c>
      <x:c r="H104" s="122"/>
    </x:row>
    <x:row r="105">
      <x:c r="A105" s="117"/>
      <x:c r="B105" s="118"/>
      <x:c r="C105" s="119"/>
      <x:c r="D105" s="119"/>
      <x:c r="E105" s="118"/>
      <x:c r="F105" s="120"/>
      <x:c r="G105" s="121" t="str">
        <x:f>IF(AND(C105&lt;&gt;"",D105&lt;&gt;"",E105="Signed"),D105-C105,"")</x:f>
      </x:c>
      <x:c r="H105" s="122"/>
    </x:row>
    <x:row r="106">
      <x:c r="A106" s="117"/>
      <x:c r="B106" s="118"/>
      <x:c r="C106" s="119"/>
      <x:c r="D106" s="119"/>
      <x:c r="E106" s="118"/>
      <x:c r="F106" s="120"/>
      <x:c r="G106" s="121" t="str">
        <x:f>IF(AND(C106&lt;&gt;"",D106&lt;&gt;"",E106="Signed"),D106-C106,"")</x:f>
      </x:c>
      <x:c r="H106" s="122"/>
    </x:row>
    <x:row r="107">
      <x:c r="A107" s="117"/>
      <x:c r="B107" s="118"/>
      <x:c r="C107" s="119"/>
      <x:c r="D107" s="119"/>
      <x:c r="E107" s="118"/>
      <x:c r="F107" s="120"/>
      <x:c r="G107" s="121" t="str">
        <x:f>IF(AND(C107&lt;&gt;"",D107&lt;&gt;"",E107="Signed"),D107-C107,"")</x:f>
      </x:c>
      <x:c r="H107" s="122"/>
    </x:row>
    <x:row r="108">
      <x:c r="A108" s="117"/>
      <x:c r="B108" s="118"/>
      <x:c r="C108" s="119"/>
      <x:c r="D108" s="119"/>
      <x:c r="E108" s="118"/>
      <x:c r="F108" s="120"/>
      <x:c r="G108" s="121" t="str">
        <x:f>IF(AND(C108&lt;&gt;"",D108&lt;&gt;"",E108="Signed"),D108-C108,"")</x:f>
      </x:c>
      <x:c r="H108" s="122"/>
    </x:row>
    <x:row r="109">
      <x:c r="A109" s="117"/>
      <x:c r="B109" s="118"/>
      <x:c r="C109" s="119"/>
      <x:c r="D109" s="119"/>
      <x:c r="E109" s="118"/>
      <x:c r="F109" s="120"/>
      <x:c r="G109" s="121" t="str">
        <x:f>IF(AND(C109&lt;&gt;"",D109&lt;&gt;"",E109="Signed"),D109-C109,"")</x:f>
      </x:c>
      <x:c r="H109" s="122"/>
    </x:row>
    <x:row r="110">
      <x:c r="A110" s="117"/>
      <x:c r="B110" s="118"/>
      <x:c r="C110" s="119"/>
      <x:c r="D110" s="119"/>
      <x:c r="E110" s="118"/>
      <x:c r="F110" s="120"/>
      <x:c r="G110" s="121" t="str">
        <x:f>IF(AND(C110&lt;&gt;"",D110&lt;&gt;"",E110="Signed"),D110-C110,"")</x:f>
      </x:c>
      <x:c r="H110" s="122"/>
    </x:row>
    <x:row r="111">
      <x:c r="A111" s="117"/>
      <x:c r="B111" s="118"/>
      <x:c r="C111" s="119"/>
      <x:c r="D111" s="119"/>
      <x:c r="E111" s="118"/>
      <x:c r="F111" s="120"/>
      <x:c r="G111" s="121" t="str">
        <x:f>IF(AND(C111&lt;&gt;"",D111&lt;&gt;"",E111="Signed"),D111-C111,"")</x:f>
      </x:c>
      <x:c r="H111" s="122"/>
    </x:row>
    <x:row r="112">
      <x:c r="A112" s="117"/>
      <x:c r="B112" s="118"/>
      <x:c r="C112" s="119"/>
      <x:c r="D112" s="119"/>
      <x:c r="E112" s="118"/>
      <x:c r="F112" s="120"/>
      <x:c r="G112" s="121" t="str">
        <x:f>IF(AND(C112&lt;&gt;"",D112&lt;&gt;"",E112="Signed"),D112-C112,"")</x:f>
      </x:c>
      <x:c r="H112" s="122"/>
    </x:row>
    <x:row r="113">
      <x:c r="A113" s="117"/>
      <x:c r="B113" s="118"/>
      <x:c r="C113" s="119"/>
      <x:c r="D113" s="119"/>
      <x:c r="E113" s="118"/>
      <x:c r="F113" s="120"/>
      <x:c r="G113" s="121" t="str">
        <x:f>IF(AND(C113&lt;&gt;"",D113&lt;&gt;"",E113="Signed"),D113-C113,"")</x:f>
      </x:c>
      <x:c r="H113" s="122"/>
    </x:row>
    <x:row r="114">
      <x:c r="A114" s="117"/>
      <x:c r="B114" s="118"/>
      <x:c r="C114" s="119"/>
      <x:c r="D114" s="119"/>
      <x:c r="E114" s="118"/>
      <x:c r="F114" s="120"/>
      <x:c r="G114" s="121" t="str">
        <x:f>IF(AND(C114&lt;&gt;"",D114&lt;&gt;"",E114="Signed"),D114-C114,"")</x:f>
      </x:c>
      <x:c r="H114" s="122"/>
    </x:row>
    <x:row r="115">
      <x:c r="A115" s="117"/>
      <x:c r="B115" s="118"/>
      <x:c r="C115" s="119"/>
      <x:c r="D115" s="119"/>
      <x:c r="E115" s="118"/>
      <x:c r="F115" s="120"/>
      <x:c r="G115" s="121" t="str">
        <x:f>IF(AND(C115&lt;&gt;"",D115&lt;&gt;"",E115="Signed"),D115-C115,"")</x:f>
      </x:c>
      <x:c r="H115" s="122"/>
    </x:row>
    <x:row r="116">
      <x:c r="A116" s="117"/>
      <x:c r="B116" s="118"/>
      <x:c r="C116" s="119"/>
      <x:c r="D116" s="119"/>
      <x:c r="E116" s="118"/>
      <x:c r="F116" s="120"/>
      <x:c r="G116" s="121" t="str">
        <x:f>IF(AND(C116&lt;&gt;"",D116&lt;&gt;"",E116="Signed"),D116-C116,"")</x:f>
      </x:c>
      <x:c r="H116" s="122"/>
    </x:row>
    <x:row r="117">
      <x:c r="A117" s="117"/>
      <x:c r="B117" s="118"/>
      <x:c r="C117" s="119"/>
      <x:c r="D117" s="119"/>
      <x:c r="E117" s="118"/>
      <x:c r="F117" s="120"/>
      <x:c r="G117" s="121" t="str">
        <x:f>IF(AND(C117&lt;&gt;"",D117&lt;&gt;"",E117="Signed"),D117-C117,"")</x:f>
      </x:c>
      <x:c r="H117" s="122"/>
    </x:row>
    <x:row r="118">
      <x:c r="A118" s="117"/>
      <x:c r="B118" s="118"/>
      <x:c r="C118" s="119"/>
      <x:c r="D118" s="119"/>
      <x:c r="E118" s="118"/>
      <x:c r="F118" s="120"/>
      <x:c r="G118" s="121" t="str">
        <x:f>IF(AND(C118&lt;&gt;"",D118&lt;&gt;"",E118="Signed"),D118-C118,"")</x:f>
      </x:c>
      <x:c r="H118" s="122"/>
    </x:row>
    <x:row r="119">
      <x:c r="A119" s="117"/>
      <x:c r="B119" s="118"/>
      <x:c r="C119" s="119"/>
      <x:c r="D119" s="119"/>
      <x:c r="E119" s="118"/>
      <x:c r="F119" s="120"/>
      <x:c r="G119" s="121" t="str">
        <x:f>IF(AND(C119&lt;&gt;"",D119&lt;&gt;"",E119="Signed"),D119-C119,"")</x:f>
      </x:c>
      <x:c r="H119" s="122"/>
    </x:row>
    <x:row r="120">
      <x:c r="A120" s="117"/>
      <x:c r="B120" s="118"/>
      <x:c r="C120" s="119"/>
      <x:c r="D120" s="119"/>
      <x:c r="E120" s="118"/>
      <x:c r="F120" s="120"/>
      <x:c r="G120" s="121" t="str">
        <x:f>IF(AND(C120&lt;&gt;"",D120&lt;&gt;"",E120="Signed"),D120-C120,"")</x:f>
      </x:c>
      <x:c r="H120" s="122"/>
    </x:row>
    <x:row r="121">
      <x:c r="A121" s="117"/>
      <x:c r="B121" s="118"/>
      <x:c r="C121" s="119"/>
      <x:c r="D121" s="119"/>
      <x:c r="E121" s="118"/>
      <x:c r="F121" s="120"/>
      <x:c r="G121" s="121" t="str">
        <x:f>IF(AND(C121&lt;&gt;"",D121&lt;&gt;"",E121="Signed"),D121-C121,"")</x:f>
      </x:c>
      <x:c r="H121" s="122"/>
    </x:row>
    <x:row r="122">
      <x:c r="A122" s="117"/>
      <x:c r="B122" s="118"/>
      <x:c r="C122" s="119"/>
      <x:c r="D122" s="119"/>
      <x:c r="E122" s="118"/>
      <x:c r="F122" s="120"/>
      <x:c r="G122" s="121" t="str">
        <x:f>IF(AND(C122&lt;&gt;"",D122&lt;&gt;"",E122="Signed"),D122-C122,"")</x:f>
      </x:c>
      <x:c r="H122" s="122"/>
    </x:row>
    <x:row r="123">
      <x:c r="A123" s="117"/>
      <x:c r="B123" s="118"/>
      <x:c r="C123" s="119"/>
      <x:c r="D123" s="119"/>
      <x:c r="E123" s="118"/>
      <x:c r="F123" s="120"/>
      <x:c r="G123" s="121" t="str">
        <x:f>IF(AND(C123&lt;&gt;"",D123&lt;&gt;"",E123="Signed"),D123-C123,"")</x:f>
      </x:c>
      <x:c r="H123" s="122"/>
    </x:row>
    <x:row r="124">
      <x:c r="A124" s="117"/>
      <x:c r="B124" s="118"/>
      <x:c r="C124" s="119"/>
      <x:c r="D124" s="119"/>
      <x:c r="E124" s="118"/>
      <x:c r="F124" s="120"/>
      <x:c r="G124" s="121" t="str">
        <x:f>IF(AND(C124&lt;&gt;"",D124&lt;&gt;"",E124="Signed"),D124-C124,"")</x:f>
      </x:c>
      <x:c r="H124" s="122"/>
    </x:row>
    <x:row r="125">
      <x:c r="A125" s="117"/>
      <x:c r="B125" s="118"/>
      <x:c r="C125" s="119"/>
      <x:c r="D125" s="119"/>
      <x:c r="E125" s="118"/>
      <x:c r="F125" s="120"/>
      <x:c r="G125" s="121" t="str">
        <x:f>IF(AND(C125&lt;&gt;"",D125&lt;&gt;"",E125="Signed"),D125-C125,"")</x:f>
      </x:c>
      <x:c r="H125" s="122"/>
    </x:row>
    <x:row r="126">
      <x:c r="A126" s="117"/>
      <x:c r="B126" s="118"/>
      <x:c r="C126" s="119"/>
      <x:c r="D126" s="119"/>
      <x:c r="E126" s="118"/>
      <x:c r="F126" s="120"/>
      <x:c r="G126" s="121" t="str">
        <x:f>IF(AND(C126&lt;&gt;"",D126&lt;&gt;"",E126="Signed"),D126-C126,"")</x:f>
      </x:c>
      <x:c r="H126" s="122"/>
    </x:row>
    <x:row r="127">
      <x:c r="A127" s="117"/>
      <x:c r="B127" s="118"/>
      <x:c r="C127" s="119"/>
      <x:c r="D127" s="119"/>
      <x:c r="E127" s="118"/>
      <x:c r="F127" s="120"/>
      <x:c r="G127" s="121" t="str">
        <x:f>IF(AND(C127&lt;&gt;"",D127&lt;&gt;"",E127="Signed"),D127-C127,"")</x:f>
      </x:c>
      <x:c r="H127" s="122"/>
    </x:row>
    <x:row r="128">
      <x:c r="A128" s="117"/>
      <x:c r="B128" s="118"/>
      <x:c r="C128" s="119"/>
      <x:c r="D128" s="119"/>
      <x:c r="E128" s="118"/>
      <x:c r="F128" s="120"/>
      <x:c r="G128" s="121" t="str">
        <x:f>IF(AND(C128&lt;&gt;"",D128&lt;&gt;"",E128="Signed"),D128-C128,"")</x:f>
      </x:c>
      <x:c r="H128" s="122"/>
    </x:row>
    <x:row r="129">
      <x:c r="A129" s="117"/>
      <x:c r="B129" s="118"/>
      <x:c r="C129" s="119"/>
      <x:c r="D129" s="119"/>
      <x:c r="E129" s="118"/>
      <x:c r="F129" s="120"/>
      <x:c r="G129" s="121" t="str">
        <x:f>IF(AND(C129&lt;&gt;"",D129&lt;&gt;"",E129="Signed"),D129-C129,"")</x:f>
      </x:c>
      <x:c r="H129" s="122"/>
    </x:row>
    <x:row r="130">
      <x:c r="A130" s="117"/>
      <x:c r="B130" s="118"/>
      <x:c r="C130" s="119"/>
      <x:c r="D130" s="119"/>
      <x:c r="E130" s="118"/>
      <x:c r="F130" s="120"/>
      <x:c r="G130" s="121" t="str">
        <x:f>IF(AND(C130&lt;&gt;"",D130&lt;&gt;"",E130="Signed"),D130-C130,"")</x:f>
      </x:c>
      <x:c r="H130" s="122"/>
    </x:row>
    <x:row r="131">
      <x:c r="A131" s="117"/>
      <x:c r="B131" s="118"/>
      <x:c r="C131" s="119"/>
      <x:c r="D131" s="119"/>
      <x:c r="E131" s="118"/>
      <x:c r="F131" s="120"/>
      <x:c r="G131" s="121" t="str">
        <x:f>IF(AND(C131&lt;&gt;"",D131&lt;&gt;"",E131="Signed"),D131-C131,"")</x:f>
      </x:c>
      <x:c r="H131" s="122"/>
    </x:row>
    <x:row r="132">
      <x:c r="A132" s="117"/>
      <x:c r="B132" s="118"/>
      <x:c r="C132" s="119"/>
      <x:c r="D132" s="119"/>
      <x:c r="E132" s="118"/>
      <x:c r="F132" s="120"/>
      <x:c r="G132" s="121" t="str">
        <x:f>IF(AND(C132&lt;&gt;"",D132&lt;&gt;"",E132="Signed"),D132-C132,"")</x:f>
      </x:c>
      <x:c r="H132" s="122"/>
    </x:row>
    <x:row r="133">
      <x:c r="A133" s="117"/>
      <x:c r="B133" s="118"/>
      <x:c r="C133" s="119"/>
      <x:c r="D133" s="119"/>
      <x:c r="E133" s="118"/>
      <x:c r="F133" s="120"/>
      <x:c r="G133" s="121" t="str">
        <x:f>IF(AND(C133&lt;&gt;"",D133&lt;&gt;"",E133="Signed"),D133-C133,"")</x:f>
      </x:c>
      <x:c r="H133" s="122"/>
    </x:row>
    <x:row r="134">
      <x:c r="A134" s="117"/>
      <x:c r="B134" s="118"/>
      <x:c r="C134" s="119"/>
      <x:c r="D134" s="119"/>
      <x:c r="E134" s="118"/>
      <x:c r="F134" s="120"/>
      <x:c r="G134" s="121" t="str">
        <x:f>IF(AND(C134&lt;&gt;"",D134&lt;&gt;"",E134="Signed"),D134-C134,"")</x:f>
      </x:c>
      <x:c r="H134" s="122"/>
    </x:row>
    <x:row r="135">
      <x:c r="A135" s="117"/>
      <x:c r="B135" s="118"/>
      <x:c r="C135" s="119"/>
      <x:c r="D135" s="119"/>
      <x:c r="E135" s="118"/>
      <x:c r="F135" s="120"/>
      <x:c r="G135" s="121" t="str">
        <x:f>IF(AND(C135&lt;&gt;"",D135&lt;&gt;"",E135="Signed"),D135-C135,"")</x:f>
      </x:c>
      <x:c r="H135" s="122"/>
    </x:row>
    <x:row r="136">
      <x:c r="A136" s="117"/>
      <x:c r="B136" s="118"/>
      <x:c r="C136" s="119"/>
      <x:c r="D136" s="119"/>
      <x:c r="E136" s="118"/>
      <x:c r="F136" s="120"/>
      <x:c r="G136" s="121" t="str">
        <x:f>IF(AND(C136&lt;&gt;"",D136&lt;&gt;"",E136="Signed"),D136-C136,"")</x:f>
      </x:c>
      <x:c r="H136" s="122"/>
    </x:row>
    <x:row r="137">
      <x:c r="A137" s="117"/>
      <x:c r="B137" s="118"/>
      <x:c r="C137" s="119"/>
      <x:c r="D137" s="119"/>
      <x:c r="E137" s="118"/>
      <x:c r="F137" s="120"/>
      <x:c r="G137" s="121" t="str">
        <x:f>IF(AND(C137&lt;&gt;"",D137&lt;&gt;"",E137="Signed"),D137-C137,"")</x:f>
      </x:c>
      <x:c r="H137" s="122"/>
    </x:row>
    <x:row r="138">
      <x:c r="A138" s="117"/>
      <x:c r="B138" s="118"/>
      <x:c r="C138" s="119"/>
      <x:c r="D138" s="119"/>
      <x:c r="E138" s="118"/>
      <x:c r="F138" s="120"/>
      <x:c r="G138" s="121" t="str">
        <x:f>IF(AND(C138&lt;&gt;"",D138&lt;&gt;"",E138="Signed"),D138-C138,"")</x:f>
      </x:c>
      <x:c r="H138" s="122"/>
    </x:row>
    <x:row r="139">
      <x:c r="A139" s="117"/>
      <x:c r="B139" s="118"/>
      <x:c r="C139" s="119"/>
      <x:c r="D139" s="119"/>
      <x:c r="E139" s="118"/>
      <x:c r="F139" s="120"/>
      <x:c r="G139" s="121" t="str">
        <x:f>IF(AND(C139&lt;&gt;"",D139&lt;&gt;"",E139="Signed"),D139-C139,"")</x:f>
      </x:c>
      <x:c r="H139" s="122"/>
    </x:row>
    <x:row r="140">
      <x:c r="A140" s="117"/>
      <x:c r="B140" s="118"/>
      <x:c r="C140" s="119"/>
      <x:c r="D140" s="119"/>
      <x:c r="E140" s="118"/>
      <x:c r="F140" s="120"/>
      <x:c r="G140" s="121" t="str">
        <x:f>IF(AND(C140&lt;&gt;"",D140&lt;&gt;"",E140="Signed"),D140-C140,"")</x:f>
      </x:c>
      <x:c r="H140" s="122"/>
    </x:row>
    <x:row r="141">
      <x:c r="A141" s="117"/>
      <x:c r="B141" s="118"/>
      <x:c r="C141" s="119"/>
      <x:c r="D141" s="119"/>
      <x:c r="E141" s="118"/>
      <x:c r="F141" s="120"/>
      <x:c r="G141" s="121" t="str">
        <x:f>IF(AND(C141&lt;&gt;"",D141&lt;&gt;"",E141="Signed"),D141-C141,"")</x:f>
      </x:c>
      <x:c r="H141" s="122"/>
    </x:row>
    <x:row r="142">
      <x:c r="A142" s="117"/>
      <x:c r="B142" s="118"/>
      <x:c r="C142" s="119"/>
      <x:c r="D142" s="119"/>
      <x:c r="E142" s="118"/>
      <x:c r="F142" s="120"/>
      <x:c r="G142" s="121" t="str">
        <x:f>IF(AND(C142&lt;&gt;"",D142&lt;&gt;"",E142="Signed"),D142-C142,"")</x:f>
      </x:c>
      <x:c r="H142" s="122"/>
    </x:row>
    <x:row r="143">
      <x:c r="A143" s="117"/>
      <x:c r="B143" s="118"/>
      <x:c r="C143" s="119"/>
      <x:c r="D143" s="119"/>
      <x:c r="E143" s="118"/>
      <x:c r="F143" s="120"/>
      <x:c r="G143" s="121" t="str">
        <x:f>IF(AND(C143&lt;&gt;"",D143&lt;&gt;"",E143="Signed"),D143-C143,"")</x:f>
      </x:c>
      <x:c r="H143" s="122"/>
    </x:row>
    <x:row r="144">
      <x:c r="A144" s="117"/>
      <x:c r="B144" s="118"/>
      <x:c r="C144" s="119"/>
      <x:c r="D144" s="119"/>
      <x:c r="E144" s="118"/>
      <x:c r="F144" s="120"/>
      <x:c r="G144" s="121" t="str">
        <x:f>IF(AND(C144&lt;&gt;"",D144&lt;&gt;"",E144="Signed"),D144-C144,"")</x:f>
      </x:c>
      <x:c r="H144" s="122"/>
    </x:row>
    <x:row r="145">
      <x:c r="A145" s="117"/>
      <x:c r="B145" s="118"/>
      <x:c r="C145" s="119"/>
      <x:c r="D145" s="119"/>
      <x:c r="E145" s="118"/>
      <x:c r="F145" s="120"/>
      <x:c r="G145" s="121" t="str">
        <x:f>IF(AND(C145&lt;&gt;"",D145&lt;&gt;"",E145="Signed"),D145-C145,"")</x:f>
      </x:c>
      <x:c r="H145" s="122"/>
    </x:row>
    <x:row r="146">
      <x:c r="A146" s="117"/>
      <x:c r="B146" s="118"/>
      <x:c r="C146" s="119"/>
      <x:c r="D146" s="119"/>
      <x:c r="E146" s="118"/>
      <x:c r="F146" s="120"/>
      <x:c r="G146" s="121" t="str">
        <x:f>IF(AND(C146&lt;&gt;"",D146&lt;&gt;"",E146="Signed"),D146-C146,"")</x:f>
      </x:c>
      <x:c r="H146" s="122"/>
    </x:row>
    <x:row r="147">
      <x:c r="A147" s="117"/>
      <x:c r="B147" s="118"/>
      <x:c r="C147" s="119"/>
      <x:c r="D147" s="119"/>
      <x:c r="E147" s="118"/>
      <x:c r="F147" s="120"/>
      <x:c r="G147" s="121" t="str">
        <x:f>IF(AND(C147&lt;&gt;"",D147&lt;&gt;"",E147="Signed"),D147-C147,"")</x:f>
      </x:c>
      <x:c r="H147" s="122"/>
    </x:row>
    <x:row r="148">
      <x:c r="A148" s="117"/>
      <x:c r="B148" s="118"/>
      <x:c r="C148" s="119"/>
      <x:c r="D148" s="119"/>
      <x:c r="E148" s="118"/>
      <x:c r="F148" s="120"/>
      <x:c r="G148" s="121" t="str">
        <x:f>IF(AND(C148&lt;&gt;"",D148&lt;&gt;"",E148="Signed"),D148-C148,"")</x:f>
      </x:c>
      <x:c r="H148" s="122"/>
    </x:row>
    <x:row r="149">
      <x:c r="A149" s="117"/>
      <x:c r="B149" s="118"/>
      <x:c r="C149" s="119"/>
      <x:c r="D149" s="119"/>
      <x:c r="E149" s="118"/>
      <x:c r="F149" s="120"/>
      <x:c r="G149" s="121" t="str">
        <x:f>IF(AND(C149&lt;&gt;"",D149&lt;&gt;"",E149="Signed"),D149-C149,"")</x:f>
      </x:c>
      <x:c r="H149" s="122"/>
    </x:row>
    <x:row r="150">
      <x:c r="A150" s="117"/>
      <x:c r="B150" s="118"/>
      <x:c r="C150" s="119"/>
      <x:c r="D150" s="119"/>
      <x:c r="E150" s="118"/>
      <x:c r="F150" s="120"/>
      <x:c r="G150" s="121" t="str">
        <x:f>IF(AND(C150&lt;&gt;"",D150&lt;&gt;"",E150="Signed"),D150-C150,"")</x:f>
      </x:c>
      <x:c r="H150" s="122"/>
    </x:row>
    <x:row r="151">
      <x:c r="A151" s="117"/>
      <x:c r="B151" s="118"/>
      <x:c r="C151" s="119"/>
      <x:c r="D151" s="119"/>
      <x:c r="E151" s="118"/>
      <x:c r="F151" s="120"/>
      <x:c r="G151" s="121" t="str">
        <x:f>IF(AND(C151&lt;&gt;"",D151&lt;&gt;"",E151="Signed"),D151-C151,"")</x:f>
      </x:c>
      <x:c r="H151" s="122"/>
    </x:row>
    <x:row r="152">
      <x:c r="A152" s="117"/>
      <x:c r="B152" s="118"/>
      <x:c r="C152" s="119"/>
      <x:c r="D152" s="119"/>
      <x:c r="E152" s="118"/>
      <x:c r="F152" s="120"/>
      <x:c r="G152" s="121" t="str">
        <x:f>IF(AND(C152&lt;&gt;"",D152&lt;&gt;"",E152="Signed"),D152-C152,"")</x:f>
      </x:c>
      <x:c r="H152" s="122"/>
    </x:row>
    <x:row r="153">
      <x:c r="A153" s="117"/>
      <x:c r="B153" s="118"/>
      <x:c r="C153" s="119"/>
      <x:c r="D153" s="119"/>
      <x:c r="E153" s="118"/>
      <x:c r="F153" s="120"/>
      <x:c r="G153" s="121" t="str">
        <x:f>IF(AND(C153&lt;&gt;"",D153&lt;&gt;"",E153="Signed"),D153-C153,"")</x:f>
      </x:c>
      <x:c r="H153" s="122"/>
    </x:row>
    <x:row r="154">
      <x:c r="A154" s="117"/>
      <x:c r="B154" s="118"/>
      <x:c r="C154" s="119"/>
      <x:c r="D154" s="119"/>
      <x:c r="E154" s="118"/>
      <x:c r="F154" s="120"/>
      <x:c r="G154" s="121" t="str">
        <x:f>IF(AND(C154&lt;&gt;"",D154&lt;&gt;"",E154="Signed"),D154-C154,"")</x:f>
      </x:c>
      <x:c r="H154" s="122"/>
    </x:row>
    <x:row r="155">
      <x:c r="A155" s="117"/>
      <x:c r="B155" s="118"/>
      <x:c r="C155" s="119"/>
      <x:c r="D155" s="119"/>
      <x:c r="E155" s="118"/>
      <x:c r="F155" s="120"/>
      <x:c r="G155" s="121" t="str">
        <x:f>IF(AND(C155&lt;&gt;"",D155&lt;&gt;"",E155="Signed"),D155-C155,"")</x:f>
      </x:c>
      <x:c r="H155" s="122"/>
    </x:row>
    <x:row r="156">
      <x:c r="A156" s="117"/>
      <x:c r="B156" s="118"/>
      <x:c r="C156" s="119"/>
      <x:c r="D156" s="119"/>
      <x:c r="E156" s="118"/>
      <x:c r="F156" s="120"/>
      <x:c r="G156" s="121" t="str">
        <x:f>IF(AND(C156&lt;&gt;"",D156&lt;&gt;"",E156="Signed"),D156-C156,"")</x:f>
      </x:c>
      <x:c r="H156" s="122"/>
    </x:row>
    <x:row r="157">
      <x:c r="A157" s="117"/>
      <x:c r="B157" s="118"/>
      <x:c r="C157" s="119"/>
      <x:c r="D157" s="119"/>
      <x:c r="E157" s="118"/>
      <x:c r="F157" s="120"/>
      <x:c r="G157" s="121" t="str">
        <x:f>IF(AND(C157&lt;&gt;"",D157&lt;&gt;"",E157="Signed"),D157-C157,"")</x:f>
      </x:c>
      <x:c r="H157" s="122"/>
    </x:row>
    <x:row r="158">
      <x:c r="A158" s="117"/>
      <x:c r="B158" s="118"/>
      <x:c r="C158" s="119"/>
      <x:c r="D158" s="119"/>
      <x:c r="E158" s="118"/>
      <x:c r="F158" s="120"/>
      <x:c r="G158" s="121" t="str">
        <x:f>IF(AND(C158&lt;&gt;"",D158&lt;&gt;"",E158="Signed"),D158-C158,"")</x:f>
      </x:c>
      <x:c r="H158" s="122"/>
    </x:row>
    <x:row r="159">
      <x:c r="A159" s="117"/>
      <x:c r="B159" s="118"/>
      <x:c r="C159" s="119"/>
      <x:c r="D159" s="119"/>
      <x:c r="E159" s="118"/>
      <x:c r="F159" s="120"/>
      <x:c r="G159" s="121" t="str">
        <x:f>IF(AND(C159&lt;&gt;"",D159&lt;&gt;"",E159="Signed"),D159-C159,"")</x:f>
      </x:c>
      <x:c r="H159" s="122"/>
    </x:row>
    <x:row r="160">
      <x:c r="A160" s="117"/>
      <x:c r="B160" s="118"/>
      <x:c r="C160" s="119"/>
      <x:c r="D160" s="119"/>
      <x:c r="E160" s="118"/>
      <x:c r="F160" s="120"/>
      <x:c r="G160" s="121" t="str">
        <x:f>IF(AND(C160&lt;&gt;"",D160&lt;&gt;"",E160="Signed"),D160-C160,"")</x:f>
      </x:c>
      <x:c r="H160" s="122"/>
    </x:row>
    <x:row r="161">
      <x:c r="A161" s="117"/>
      <x:c r="B161" s="118"/>
      <x:c r="C161" s="119"/>
      <x:c r="D161" s="119"/>
      <x:c r="E161" s="118"/>
      <x:c r="F161" s="120"/>
      <x:c r="G161" s="121" t="str">
        <x:f>IF(AND(C161&lt;&gt;"",D161&lt;&gt;"",E161="Signed"),D161-C161,"")</x:f>
      </x:c>
      <x:c r="H161" s="122"/>
    </x:row>
    <x:row r="162">
      <x:c r="A162" s="117"/>
      <x:c r="B162" s="118"/>
      <x:c r="C162" s="119"/>
      <x:c r="D162" s="119"/>
      <x:c r="E162" s="118"/>
      <x:c r="F162" s="120"/>
      <x:c r="G162" s="121" t="str">
        <x:f>IF(AND(C162&lt;&gt;"",D162&lt;&gt;"",E162="Signed"),D162-C162,"")</x:f>
      </x:c>
      <x:c r="H162" s="122"/>
    </x:row>
    <x:row r="163">
      <x:c r="A163" s="117"/>
      <x:c r="B163" s="118"/>
      <x:c r="C163" s="119"/>
      <x:c r="D163" s="119"/>
      <x:c r="E163" s="118"/>
      <x:c r="F163" s="120"/>
      <x:c r="G163" s="121" t="str">
        <x:f>IF(AND(C163&lt;&gt;"",D163&lt;&gt;"",E163="Signed"),D163-C163,"")</x:f>
      </x:c>
      <x:c r="H163" s="122"/>
    </x:row>
    <x:row r="164">
      <x:c r="A164" s="117"/>
      <x:c r="B164" s="118"/>
      <x:c r="C164" s="119"/>
      <x:c r="D164" s="119"/>
      <x:c r="E164" s="118"/>
      <x:c r="F164" s="120"/>
      <x:c r="G164" s="121" t="str">
        <x:f>IF(AND(C164&lt;&gt;"",D164&lt;&gt;"",E164="Signed"),D164-C164,"")</x:f>
      </x:c>
      <x:c r="H164" s="122"/>
    </x:row>
    <x:row r="165">
      <x:c r="A165" s="117"/>
      <x:c r="B165" s="118"/>
      <x:c r="C165" s="119"/>
      <x:c r="D165" s="119"/>
      <x:c r="E165" s="118"/>
      <x:c r="F165" s="120"/>
      <x:c r="G165" s="121" t="str">
        <x:f>IF(AND(C165&lt;&gt;"",D165&lt;&gt;"",E165="Signed"),D165-C165,"")</x:f>
      </x:c>
      <x:c r="H165" s="122"/>
    </x:row>
    <x:row r="166">
      <x:c r="A166" s="117"/>
      <x:c r="B166" s="118"/>
      <x:c r="C166" s="119"/>
      <x:c r="D166" s="119"/>
      <x:c r="E166" s="118"/>
      <x:c r="F166" s="120"/>
      <x:c r="G166" s="121" t="str">
        <x:f>IF(AND(C166&lt;&gt;"",D166&lt;&gt;"",E166="Signed"),D166-C166,"")</x:f>
      </x:c>
      <x:c r="H166" s="122"/>
    </x:row>
    <x:row r="167">
      <x:c r="A167" s="117"/>
      <x:c r="B167" s="118"/>
      <x:c r="C167" s="119"/>
      <x:c r="D167" s="119"/>
      <x:c r="E167" s="118"/>
      <x:c r="F167" s="120"/>
      <x:c r="G167" s="121" t="str">
        <x:f>IF(AND(C167&lt;&gt;"",D167&lt;&gt;"",E167="Signed"),D167-C167,"")</x:f>
      </x:c>
      <x:c r="H167" s="122"/>
    </x:row>
    <x:row r="168">
      <x:c r="A168" s="117"/>
      <x:c r="B168" s="118"/>
      <x:c r="C168" s="119"/>
      <x:c r="D168" s="119"/>
      <x:c r="E168" s="118"/>
      <x:c r="F168" s="120"/>
      <x:c r="G168" s="121" t="str">
        <x:f>IF(AND(C168&lt;&gt;"",D168&lt;&gt;"",E168="Signed"),D168-C168,"")</x:f>
      </x:c>
      <x:c r="H168" s="122"/>
    </x:row>
    <x:row r="169">
      <x:c r="A169" s="117"/>
      <x:c r="B169" s="118"/>
      <x:c r="C169" s="119"/>
      <x:c r="D169" s="119"/>
      <x:c r="E169" s="118"/>
      <x:c r="F169" s="120"/>
      <x:c r="G169" s="121" t="str">
        <x:f>IF(AND(C169&lt;&gt;"",D169&lt;&gt;"",E169="Signed"),D169-C169,"")</x:f>
      </x:c>
      <x:c r="H169" s="122"/>
    </x:row>
    <x:row r="170">
      <x:c r="A170" s="117"/>
      <x:c r="B170" s="118"/>
      <x:c r="C170" s="119"/>
      <x:c r="D170" s="119"/>
      <x:c r="E170" s="118"/>
      <x:c r="F170" s="120"/>
      <x:c r="G170" s="121" t="str">
        <x:f>IF(AND(C170&lt;&gt;"",D170&lt;&gt;"",E170="Signed"),D170-C170,"")</x:f>
      </x:c>
      <x:c r="H170" s="122"/>
    </x:row>
    <x:row r="171">
      <x:c r="A171" s="117"/>
      <x:c r="B171" s="118"/>
      <x:c r="C171" s="119"/>
      <x:c r="D171" s="119"/>
      <x:c r="E171" s="118"/>
      <x:c r="F171" s="120"/>
      <x:c r="G171" s="121" t="str">
        <x:f>IF(AND(C171&lt;&gt;"",D171&lt;&gt;"",E171="Signed"),D171-C171,"")</x:f>
      </x:c>
      <x:c r="H171" s="122"/>
    </x:row>
    <x:row r="172">
      <x:c r="A172" s="117"/>
      <x:c r="B172" s="118"/>
      <x:c r="C172" s="119"/>
      <x:c r="D172" s="119"/>
      <x:c r="E172" s="118"/>
      <x:c r="F172" s="120"/>
      <x:c r="G172" s="121" t="str">
        <x:f>IF(AND(C172&lt;&gt;"",D172&lt;&gt;"",E172="Signed"),D172-C172,"")</x:f>
      </x:c>
      <x:c r="H172" s="122"/>
    </x:row>
    <x:row r="173">
      <x:c r="A173" s="117"/>
      <x:c r="B173" s="118"/>
      <x:c r="C173" s="119"/>
      <x:c r="D173" s="119"/>
      <x:c r="E173" s="118"/>
      <x:c r="F173" s="120"/>
      <x:c r="G173" s="121" t="str">
        <x:f>IF(AND(C173&lt;&gt;"",D173&lt;&gt;"",E173="Signed"),D173-C173,"")</x:f>
      </x:c>
      <x:c r="H173" s="122"/>
    </x:row>
    <x:row r="174">
      <x:c r="A174" s="117"/>
      <x:c r="B174" s="118"/>
      <x:c r="C174" s="119"/>
      <x:c r="D174" s="119"/>
      <x:c r="E174" s="118"/>
      <x:c r="F174" s="120"/>
      <x:c r="G174" s="121" t="str">
        <x:f>IF(AND(C174&lt;&gt;"",D174&lt;&gt;"",E174="Signed"),D174-C174,"")</x:f>
      </x:c>
      <x:c r="H174" s="122"/>
    </x:row>
    <x:row r="175">
      <x:c r="A175" s="117"/>
      <x:c r="B175" s="118"/>
      <x:c r="C175" s="119"/>
      <x:c r="D175" s="119"/>
      <x:c r="E175" s="118"/>
      <x:c r="F175" s="120"/>
      <x:c r="G175" s="121" t="str">
        <x:f>IF(AND(C175&lt;&gt;"",D175&lt;&gt;"",E175="Signed"),D175-C175,"")</x:f>
      </x:c>
      <x:c r="H175" s="122"/>
    </x:row>
    <x:row r="176">
      <x:c r="A176" s="117"/>
      <x:c r="B176" s="118"/>
      <x:c r="C176" s="119"/>
      <x:c r="D176" s="119"/>
      <x:c r="E176" s="118"/>
      <x:c r="F176" s="120"/>
      <x:c r="G176" s="121" t="str">
        <x:f>IF(AND(C176&lt;&gt;"",D176&lt;&gt;"",E176="Signed"),D176-C176,"")</x:f>
      </x:c>
      <x:c r="H176" s="122"/>
    </x:row>
    <x:row r="177">
      <x:c r="A177" s="117"/>
      <x:c r="B177" s="118"/>
      <x:c r="C177" s="119"/>
      <x:c r="D177" s="119"/>
      <x:c r="E177" s="118"/>
      <x:c r="F177" s="120"/>
      <x:c r="G177" s="121" t="str">
        <x:f>IF(AND(C177&lt;&gt;"",D177&lt;&gt;"",E177="Signed"),D177-C177,"")</x:f>
      </x:c>
      <x:c r="H177" s="122"/>
    </x:row>
    <x:row r="178">
      <x:c r="A178" s="117"/>
      <x:c r="B178" s="118"/>
      <x:c r="C178" s="119"/>
      <x:c r="D178" s="119"/>
      <x:c r="E178" s="118"/>
      <x:c r="F178" s="120"/>
      <x:c r="G178" s="121" t="str">
        <x:f>IF(AND(C178&lt;&gt;"",D178&lt;&gt;"",E178="Signed"),D178-C178,"")</x:f>
      </x:c>
      <x:c r="H178" s="122"/>
    </x:row>
    <x:row r="179">
      <x:c r="A179" s="117"/>
      <x:c r="B179" s="118"/>
      <x:c r="C179" s="119"/>
      <x:c r="D179" s="119"/>
      <x:c r="E179" s="118"/>
      <x:c r="F179" s="120"/>
      <x:c r="G179" s="121" t="str">
        <x:f>IF(AND(C179&lt;&gt;"",D179&lt;&gt;"",E179="Signed"),D179-C179,"")</x:f>
      </x:c>
      <x:c r="H179" s="122"/>
    </x:row>
    <x:row r="180">
      <x:c r="A180" s="117"/>
      <x:c r="B180" s="118"/>
      <x:c r="C180" s="119"/>
      <x:c r="D180" s="119"/>
      <x:c r="E180" s="118"/>
      <x:c r="F180" s="120"/>
      <x:c r="G180" s="121" t="str">
        <x:f>IF(AND(C180&lt;&gt;"",D180&lt;&gt;"",E180="Signed"),D180-C180,"")</x:f>
      </x:c>
      <x:c r="H180" s="122"/>
    </x:row>
    <x:row r="181">
      <x:c r="A181" s="117"/>
      <x:c r="B181" s="118"/>
      <x:c r="C181" s="119"/>
      <x:c r="D181" s="119"/>
      <x:c r="E181" s="118"/>
      <x:c r="F181" s="120"/>
      <x:c r="G181" s="121" t="str">
        <x:f>IF(AND(C181&lt;&gt;"",D181&lt;&gt;"",E181="Signed"),D181-C181,"")</x:f>
      </x:c>
      <x:c r="H181" s="122"/>
    </x:row>
    <x:row r="182">
      <x:c r="A182" s="117"/>
      <x:c r="B182" s="118"/>
      <x:c r="C182" s="119"/>
      <x:c r="D182" s="119"/>
      <x:c r="E182" s="118"/>
      <x:c r="F182" s="120"/>
      <x:c r="G182" s="121" t="str">
        <x:f>IF(AND(C182&lt;&gt;"",D182&lt;&gt;"",E182="Signed"),D182-C182,"")</x:f>
      </x:c>
      <x:c r="H182" s="122"/>
    </x:row>
    <x:row r="183">
      <x:c r="A183" s="117"/>
      <x:c r="B183" s="118"/>
      <x:c r="C183" s="119"/>
      <x:c r="D183" s="119"/>
      <x:c r="E183" s="118"/>
      <x:c r="F183" s="120"/>
      <x:c r="G183" s="121" t="str">
        <x:f>IF(AND(C183&lt;&gt;"",D183&lt;&gt;"",E183="Signed"),D183-C183,"")</x:f>
      </x:c>
      <x:c r="H183" s="122"/>
    </x:row>
    <x:row r="184">
      <x:c r="A184" s="117"/>
      <x:c r="B184" s="118"/>
      <x:c r="C184" s="119"/>
      <x:c r="D184" s="119"/>
      <x:c r="E184" s="118"/>
      <x:c r="F184" s="120"/>
      <x:c r="G184" s="121" t="str">
        <x:f>IF(AND(C184&lt;&gt;"",D184&lt;&gt;"",E184="Signed"),D184-C184,"")</x:f>
      </x:c>
      <x:c r="H184" s="122"/>
    </x:row>
    <x:row r="185">
      <x:c r="A185" s="117"/>
      <x:c r="B185" s="118"/>
      <x:c r="C185" s="119"/>
      <x:c r="D185" s="119"/>
      <x:c r="E185" s="118"/>
      <x:c r="F185" s="120"/>
      <x:c r="G185" s="121" t="str">
        <x:f>IF(AND(C185&lt;&gt;"",D185&lt;&gt;"",E185="Signed"),D185-C185,"")</x:f>
      </x:c>
      <x:c r="H185" s="122"/>
    </x:row>
    <x:row r="186">
      <x:c r="A186" s="117"/>
      <x:c r="B186" s="118"/>
      <x:c r="C186" s="119"/>
      <x:c r="D186" s="119"/>
      <x:c r="E186" s="118"/>
      <x:c r="F186" s="120"/>
      <x:c r="G186" s="121" t="str">
        <x:f>IF(AND(C186&lt;&gt;"",D186&lt;&gt;"",E186="Signed"),D186-C186,"")</x:f>
      </x:c>
      <x:c r="H186" s="122"/>
    </x:row>
    <x:row r="187">
      <x:c r="A187" s="117"/>
      <x:c r="B187" s="118"/>
      <x:c r="C187" s="119"/>
      <x:c r="D187" s="119"/>
      <x:c r="E187" s="118"/>
      <x:c r="F187" s="120"/>
      <x:c r="G187" s="121" t="str">
        <x:f>IF(AND(C187&lt;&gt;"",D187&lt;&gt;"",E187="Signed"),D187-C187,"")</x:f>
      </x:c>
      <x:c r="H187" s="122"/>
    </x:row>
    <x:row r="188">
      <x:c r="A188" s="117"/>
      <x:c r="B188" s="118"/>
      <x:c r="C188" s="119"/>
      <x:c r="D188" s="119"/>
      <x:c r="E188" s="118"/>
      <x:c r="F188" s="120"/>
      <x:c r="G188" s="121" t="str">
        <x:f>IF(AND(C188&lt;&gt;"",D188&lt;&gt;"",E188="Signed"),D188-C188,"")</x:f>
      </x:c>
      <x:c r="H188" s="122"/>
    </x:row>
    <x:row r="189">
      <x:c r="A189" s="117"/>
      <x:c r="B189" s="118"/>
      <x:c r="C189" s="119"/>
      <x:c r="D189" s="119"/>
      <x:c r="E189" s="118"/>
      <x:c r="F189" s="120"/>
      <x:c r="G189" s="121" t="str">
        <x:f>IF(AND(C189&lt;&gt;"",D189&lt;&gt;"",E189="Signed"),D189-C189,"")</x:f>
      </x:c>
      <x:c r="H189" s="122"/>
    </x:row>
    <x:row r="190">
      <x:c r="A190" s="117"/>
      <x:c r="B190" s="118"/>
      <x:c r="C190" s="119"/>
      <x:c r="D190" s="119"/>
      <x:c r="E190" s="118"/>
      <x:c r="F190" s="120"/>
      <x:c r="G190" s="121" t="str">
        <x:f>IF(AND(C190&lt;&gt;"",D190&lt;&gt;"",E190="Signed"),D190-C190,"")</x:f>
      </x:c>
      <x:c r="H190" s="122"/>
    </x:row>
    <x:row r="191">
      <x:c r="A191" s="117"/>
      <x:c r="B191" s="118"/>
      <x:c r="C191" s="119"/>
      <x:c r="D191" s="119"/>
      <x:c r="E191" s="118"/>
      <x:c r="F191" s="120"/>
      <x:c r="G191" s="121" t="str">
        <x:f>IF(AND(C191&lt;&gt;"",D191&lt;&gt;"",E191="Signed"),D191-C191,"")</x:f>
      </x:c>
      <x:c r="H191" s="122"/>
    </x:row>
    <x:row r="192">
      <x:c r="A192" s="117"/>
      <x:c r="B192" s="118"/>
      <x:c r="C192" s="119"/>
      <x:c r="D192" s="119"/>
      <x:c r="E192" s="118"/>
      <x:c r="F192" s="120"/>
      <x:c r="G192" s="121" t="str">
        <x:f>IF(AND(C192&lt;&gt;"",D192&lt;&gt;"",E192="Signed"),D192-C192,"")</x:f>
      </x:c>
      <x:c r="H192" s="122"/>
    </x:row>
    <x:row r="193">
      <x:c r="A193" s="117"/>
      <x:c r="B193" s="118"/>
      <x:c r="C193" s="119"/>
      <x:c r="D193" s="119"/>
      <x:c r="E193" s="118"/>
      <x:c r="F193" s="120"/>
      <x:c r="G193" s="121" t="str">
        <x:f>IF(AND(C193&lt;&gt;"",D193&lt;&gt;"",E193="Signed"),D193-C193,"")</x:f>
      </x:c>
      <x:c r="H193" s="122"/>
    </x:row>
    <x:row r="194">
      <x:c r="A194" s="117"/>
      <x:c r="B194" s="118"/>
      <x:c r="C194" s="119"/>
      <x:c r="D194" s="119"/>
      <x:c r="E194" s="118"/>
      <x:c r="F194" s="120"/>
      <x:c r="G194" s="121" t="str">
        <x:f>IF(AND(C194&lt;&gt;"",D194&lt;&gt;"",E194="Signed"),D194-C194,"")</x:f>
      </x:c>
      <x:c r="H194" s="122"/>
    </x:row>
    <x:row r="195">
      <x:c r="A195" s="117"/>
      <x:c r="B195" s="118"/>
      <x:c r="C195" s="119"/>
      <x:c r="D195" s="119"/>
      <x:c r="E195" s="118"/>
      <x:c r="F195" s="120"/>
      <x:c r="G195" s="121" t="str">
        <x:f>IF(AND(C195&lt;&gt;"",D195&lt;&gt;"",E195="Signed"),D195-C195,"")</x:f>
      </x:c>
      <x:c r="H195" s="122"/>
    </x:row>
    <x:row r="196">
      <x:c r="A196" s="117"/>
      <x:c r="B196" s="118"/>
      <x:c r="C196" s="119"/>
      <x:c r="D196" s="119"/>
      <x:c r="E196" s="118"/>
      <x:c r="F196" s="120"/>
      <x:c r="G196" s="121" t="str">
        <x:f>IF(AND(C196&lt;&gt;"",D196&lt;&gt;"",E196="Signed"),D196-C196,"")</x:f>
      </x:c>
      <x:c r="H196" s="122"/>
    </x:row>
    <x:row r="197">
      <x:c r="A197" s="117"/>
      <x:c r="B197" s="118"/>
      <x:c r="C197" s="119"/>
      <x:c r="D197" s="119"/>
      <x:c r="E197" s="118"/>
      <x:c r="F197" s="120"/>
      <x:c r="G197" s="121" t="str">
        <x:f>IF(AND(C197&lt;&gt;"",D197&lt;&gt;"",E197="Signed"),D197-C197,"")</x:f>
      </x:c>
      <x:c r="H197" s="122"/>
    </x:row>
    <x:row r="198">
      <x:c r="A198" s="117"/>
      <x:c r="B198" s="118"/>
      <x:c r="C198" s="119"/>
      <x:c r="D198" s="119"/>
      <x:c r="E198" s="118"/>
      <x:c r="F198" s="120"/>
      <x:c r="G198" s="121" t="str">
        <x:f>IF(AND(C198&lt;&gt;"",D198&lt;&gt;"",E198="Signed"),D198-C198,"")</x:f>
      </x:c>
      <x:c r="H198" s="122"/>
    </x:row>
    <x:row r="199">
      <x:c r="A199" s="117"/>
      <x:c r="B199" s="118"/>
      <x:c r="C199" s="119"/>
      <x:c r="D199" s="119"/>
      <x:c r="E199" s="118"/>
      <x:c r="F199" s="120"/>
      <x:c r="G199" s="121" t="str">
        <x:f>IF(AND(C199&lt;&gt;"",D199&lt;&gt;"",E199="Signed"),D199-C199,"")</x:f>
      </x:c>
      <x:c r="H199" s="122"/>
    </x:row>
    <x:row r="200">
      <x:c r="A200" s="117"/>
      <x:c r="B200" s="118"/>
      <x:c r="C200" s="119"/>
      <x:c r="D200" s="119"/>
      <x:c r="E200" s="118"/>
      <x:c r="F200" s="120"/>
      <x:c r="G200" s="121" t="str">
        <x:f>IF(AND(C200&lt;&gt;"",D200&lt;&gt;"",E200="Signed"),D200-C200,"")</x:f>
      </x:c>
      <x:c r="H200" s="122"/>
    </x:row>
    <x:row r="201">
      <x:c r="A201" s="117"/>
      <x:c r="B201" s="118"/>
      <x:c r="C201" s="119"/>
      <x:c r="D201" s="119"/>
      <x:c r="E201" s="118"/>
      <x:c r="F201" s="120"/>
      <x:c r="G201" s="121" t="str">
        <x:f>IF(AND(C201&lt;&gt;"",D201&lt;&gt;"",E201="Signed"),D201-C201,"")</x:f>
      </x:c>
      <x:c r="H201" s="122"/>
    </x:row>
    <x:row r="202">
      <x:c r="A202" s="117"/>
      <x:c r="B202" s="118"/>
      <x:c r="C202" s="119"/>
      <x:c r="D202" s="119"/>
      <x:c r="E202" s="118"/>
      <x:c r="F202" s="120"/>
      <x:c r="G202" s="121" t="str">
        <x:f>IF(AND(C202&lt;&gt;"",D202&lt;&gt;"",E202="Signed"),D202-C202,"")</x:f>
      </x:c>
      <x:c r="H202" s="122"/>
    </x:row>
    <x:row r="203">
      <x:c r="A203" s="117"/>
      <x:c r="B203" s="118"/>
      <x:c r="C203" s="119"/>
      <x:c r="D203" s="119"/>
      <x:c r="E203" s="118"/>
      <x:c r="F203" s="120"/>
      <x:c r="G203" s="121" t="str">
        <x:f>IF(AND(C203&lt;&gt;"",D203&lt;&gt;"",E203="Signed"),D203-C203,"")</x:f>
      </x:c>
      <x:c r="H203" s="122"/>
    </x:row>
    <x:row r="204">
      <x:c r="A204" s="117"/>
      <x:c r="B204" s="118"/>
      <x:c r="C204" s="119"/>
      <x:c r="D204" s="119"/>
      <x:c r="E204" s="118"/>
      <x:c r="F204" s="120"/>
      <x:c r="G204" s="121" t="str">
        <x:f>IF(AND(C204&lt;&gt;"",D204&lt;&gt;"",E204="Signed"),D204-C204,"")</x:f>
      </x:c>
      <x:c r="H204" s="122"/>
    </x:row>
    <x:row r="205">
      <x:c r="A205" s="117"/>
      <x:c r="B205" s="118"/>
      <x:c r="C205" s="119"/>
      <x:c r="D205" s="119"/>
      <x:c r="E205" s="118"/>
      <x:c r="F205" s="120"/>
      <x:c r="G205" s="121" t="str">
        <x:f>IF(AND(C205&lt;&gt;"",D205&lt;&gt;"",E205="Signed"),D205-C205,"")</x:f>
      </x:c>
      <x:c r="H205" s="122"/>
    </x:row>
    <x:row r="206">
      <x:c r="A206" s="117"/>
      <x:c r="B206" s="118"/>
      <x:c r="C206" s="119"/>
      <x:c r="D206" s="119"/>
      <x:c r="E206" s="118"/>
      <x:c r="F206" s="120"/>
      <x:c r="G206" s="121" t="str">
        <x:f>IF(AND(C206&lt;&gt;"",D206&lt;&gt;"",E206="Signed"),D206-C206,"")</x:f>
      </x:c>
      <x:c r="H206" s="122"/>
    </x:row>
    <x:row r="207">
      <x:c r="A207" s="123"/>
      <x:c r="B207" s="124"/>
      <x:c r="C207" s="125"/>
      <x:c r="D207" s="125"/>
      <x:c r="E207" s="124"/>
      <x:c r="F207" s="126"/>
      <x:c r="G207" s="127" t="str">
        <x:f>IF(AND(C207&lt;&gt;"",D207&lt;&gt;"",E207="Signed"),D207-C207,"")</x:f>
      </x:c>
      <x:c r="H207" s="128"/>
    </x:row>
  </x:sheetData>
  <x:mergeCells>
    <x:mergeCell ref="A1:H1"/>
    <x:mergeCell ref="A2:H2"/>
    <x:mergeCell ref="A4:H4"/>
  </x:mergeCells>
  <x:dataValidations count="2">
    <x:dataValidation type="list" sqref="B8:B207">
      <x:formula1>"Retail replacement,Insurance restoration,Commercial roofing"</x:formula1>
    </x:dataValidation>
    <x:dataValidation type="list" sqref="E8:E207">
      <x:formula1>"Signed,Lost"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292cb09167465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5" hidden="0" customWidth="1"/>
    <x:col min="3" max="3" width="48" hidden="0" customWidth="1"/>
    <x:col min="4" max="4" width="25" hidden="0" customWidth="1"/>
    <x:col min="5" max="5" width="42" hidden="0" customWidth="1"/>
    <x:col min="6" max="6" width="38" hidden="0" customWidth="1"/>
  </x:cols>
  <x:sheetData>
    <x:row r="1" ht="34" customHeight="1">
      <x:c r="A1" s="3" t="str">
        <x:v>Definitions, Audit Rules, and Sources</x:v>
      </x:c>
      <x:c r="B1" s="3"/>
      <x:c r="C1" s="3"/>
      <x:c r="D1" s="3"/>
      <x:c r="E1" s="3"/>
      <x:c r="F1" s="3"/>
    </x:row>
    <x:row r="2" ht="31" customHeight="1">
      <x:c r="A2" s="7" t="str">
        <x:v>This workbook supports the GhostRep Roofing Sales Pipeline Velocity Calculator. It is a planning aid—not a forecast, benchmark, accounting opinion, or guarantee.</x:v>
      </x:c>
      <x:c r="B2" s="7"/>
      <x:c r="C2" s="7"/>
      <x:c r="D2" s="7"/>
      <x:c r="E2" s="7"/>
      <x:c r="F2" s="7"/>
    </x:row>
    <x:row r="4" ht="24" customHeight="1">
      <x:c r="A4" s="9" t="str">
        <x:v>THE FOUR INPUTS</x:v>
      </x:c>
      <x:c r="B4" s="9"/>
      <x:c r="C4" s="9"/>
      <x:c r="D4" s="9"/>
      <x:c r="E4" s="9"/>
      <x:c r="F4" s="9"/>
    </x:row>
    <x:row r="5">
      <x:c r="A5" s="57" t="str">
        <x:v>Code</x:v>
      </x:c>
      <x:c r="B5" s="57" t="str">
        <x:v>Field</x:v>
      </x:c>
      <x:c r="C5" s="57" t="str">
        <x:v>Definition</x:v>
      </x:c>
      <x:c r="D5" s="57" t="str">
        <x:v>Pull from</x:v>
      </x:c>
      <x:c r="E5" s="57" t="str">
        <x:v>Audit question</x:v>
      </x:c>
      <x:c r="F5" s="57" t="str">
        <x:v>Do not substitute</x:v>
      </x:c>
    </x:row>
    <x:row r="6" ht="56" customHeight="1">
      <x:c r="A6" s="138" t="str">
        <x:v>Q</x:v>
      </x:c>
      <x:c r="B6" s="69" t="str">
        <x:v>Current qualified opportunities</x:v>
      </x:c>
      <x:c r="C6" s="69" t="str">
        <x:v>Current open records that crossed one documented qualification event and have not reached a terminal status.</x:v>
      </x:c>
      <x:c r="D6" s="69" t="str">
        <x:v>Current CRM snapshot</x:v>
      </x:c>
      <x:c r="E6" s="69" t="str">
        <x:v>Can a manager open every included record and verify the same evidence?</x:v>
      </x:c>
      <x:c r="F6" s="70" t="str">
        <x:v>Every lead, appointment, or unverified estimate</x:v>
      </x:c>
    </x:row>
    <x:row r="7" ht="56" customHeight="1">
      <x:c r="A7" s="139" t="str">
        <x:v>V</x:v>
      </x:c>
      <x:c r="B7" s="72" t="str">
        <x:v>Average signed job value</x:v>
      </x:c>
      <x:c r="C7" s="72" t="str">
        <x:v>Signed contract value divided by signed jobs in the selected closed cohort and sales motion.</x:v>
      </x:c>
      <x:c r="D7" s="72" t="str">
        <x:v>Closed-won cohort</x:v>
      </x:c>
      <x:c r="E7" s="72" t="str">
        <x:v>Are estimates, cancellations, and unapproved supplements excluded?</x:v>
      </x:c>
      <x:c r="F7" s="73" t="str">
        <x:v>Open estimate value</x:v>
      </x:c>
    </x:row>
    <x:row r="8" ht="56" customHeight="1">
      <x:c r="A8" s="139" t="str">
        <x:v>W</x:v>
      </x:c>
      <x:c r="B8" s="72" t="str">
        <x:v>Qualified win rate</x:v>
      </x:c>
      <x:c r="C8" s="72" t="str">
        <x:v>Closed-won qualified opportunities divided by all closed qualified opportunities in the selected cohort.</x:v>
      </x:c>
      <x:c r="D8" s="72" t="str">
        <x:v>Closed cohort</x:v>
      </x:c>
      <x:c r="E8" s="72" t="str">
        <x:v>Does the denominator begin at the same qualified event?</x:v>
      </x:c>
      <x:c r="F8" s="73" t="str">
        <x:v>Lead-to-sale rate from another funnel start</x:v>
      </x:c>
    </x:row>
    <x:row r="9" ht="56" customHeight="1">
      <x:c r="A9" s="140" t="str">
        <x:v>D</x:v>
      </x:c>
      <x:c r="B9" s="75" t="str">
        <x:v>Average sales-cycle days</x:v>
      </x:c>
      <x:c r="C9" s="75" t="str">
        <x:v>Average elapsed calendar days from the recorded qualification event to signature for closed-won jobs.</x:v>
      </x:c>
      <x:c r="D9" s="75" t="str">
        <x:v>Qualified and signature dates</x:v>
      </x:c>
      <x:c r="E9" s="75" t="str">
        <x:v>Are weekends and inactive follow-up gaps still visible?</x:v>
      </x:c>
      <x:c r="F9" s="76" t="str">
        <x:v>Selling days or production duration</x:v>
      </x:c>
    </x:row>
    <x:row r="12" ht="24" customHeight="1">
      <x:c r="A12" s="9" t="str">
        <x:v>SOURCES AND REUSE</x:v>
      </x:c>
      <x:c r="B12" s="9"/>
      <x:c r="C12" s="9"/>
      <x:c r="D12" s="9"/>
      <x:c r="E12" s="9"/>
      <x:c r="F12" s="9"/>
    </x:row>
    <x:row r="13">
      <x:c r="A13" s="56" t="str">
        <x:v>Source</x:v>
      </x:c>
      <x:c r="B13" s="56" t="str">
        <x:v>Why it is included</x:v>
      </x:c>
      <x:c r="C13" s="56" t="str">
        <x:v>URL</x:v>
      </x:c>
    </x:row>
    <x:row r="14">
      <x:c r="A14" s="68" t="str">
        <x:v>GhostRep field guide</x:v>
      </x:c>
      <x:c r="B14" s="69" t="str">
        <x:v>Canonical roofing-specific calculator, definitions, worked model, and operating method.</x:v>
      </x:c>
      <x:c r="C14" s="70" t="str">
        <x:v>https://www.ghostrep.ai/tools/operations/roofing-sales-pipeline-velocity-calculator</x:v>
      </x:c>
    </x:row>
    <x:row r="15">
      <x:c r="A15" s="71" t="str">
        <x:v>HubSpot</x:v>
      </x:c>
      <x:c r="B15" s="72" t="str">
        <x:v>General sales-velocity formula reference.</x:v>
      </x:c>
      <x:c r="C15" s="73" t="str">
        <x:v>https://blog.hubspot.com/sales/sales-velocity</x:v>
      </x:c>
    </x:row>
    <x:row r="16">
      <x:c r="A16" s="71" t="str">
        <x:v>Pipedrive</x:v>
      </x:c>
      <x:c r="B16" s="72" t="str">
        <x:v>General sales-velocity formula reference.</x:v>
      </x:c>
      <x:c r="C16" s="73" t="str">
        <x:v>https://www.pipedrive.com/en/blog/sales-velocity</x:v>
      </x:c>
    </x:row>
    <x:row r="17">
      <x:c r="A17" s="74" t="str">
        <x:v>ServiceTitan</x:v>
      </x:c>
      <x:c r="B17" s="75" t="str">
        <x:v>Roofing sales-lifecycle context; use company-defined events rather than copying a generic stage map.</x:v>
      </x:c>
      <x:c r="C17" s="76" t="str">
        <x:v>https://help.servicetitan.com/docs/roofing-sales-lifecycle-overview-in-servicetitan-1</x:v>
      </x:c>
    </x:row>
    <x:row r="19" ht="42" customHeight="1">
      <x:c r="A19" s="145" t="str">
        <x:v>Citation: GhostRep. “Roofing Sales Pipeline Velocity Calculator and Field Guide.” Updated August 2026. https://www.ghostrep.ai/tools/operations/roofing-sales-pipeline-velocity-calculator</x:v>
      </x:c>
      <x:c r="B19" s="146"/>
      <x:c r="C19" s="146"/>
      <x:c r="D19" s="146"/>
      <x:c r="E19" s="146"/>
      <x:c r="F19" s="147"/>
    </x:row>
    <x:row r="21" ht="42" customHeight="1">
      <x:c r="A21" s="149" t="str">
        <x:v>Reuse rule: Publishers, consultants, associations, and software teams may reference the definitions and formulas with attribution and a link to the canonical GhostRep field guide. Contractor data stays with the contractor.</x:v>
      </x:c>
      <x:c r="B21" s="149"/>
      <x:c r="C21" s="149"/>
      <x:c r="D21" s="149"/>
      <x:c r="E21" s="149"/>
      <x:c r="F21" s="149"/>
    </x:row>
  </x:sheetData>
  <x:mergeCells>
    <x:mergeCell ref="A1:F1"/>
    <x:mergeCell ref="A2:F2"/>
    <x:mergeCell ref="A4:F4"/>
    <x:mergeCell ref="A12:F12"/>
    <x:mergeCell ref="A19:F19"/>
    <x:mergeCell ref="A21:F21"/>
  </x:mergeCells>
  <x:pageMargins left="0.7" right="0.7" top="0.75" bottom="0.75" header="0.3" footer="0.3"/>
</x:worksheet>
</file>